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ml.chartshapes+xml"/>
  <Override PartName="/xl/charts/chart5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drawings/drawing6.xml" ContentType="application/vnd.openxmlformats-officedocument.drawingml.chartshapes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8.xml" ContentType="application/vnd.openxmlformats-officedocument.drawingml.chartshapes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omments1.xml" ContentType="application/vnd.openxmlformats-officedocument.spreadsheetml.comments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פורום 7.6.23\"/>
    </mc:Choice>
  </mc:AlternateContent>
  <xr:revisionPtr revIDLastSave="0" documentId="13_ncr:1_{8A54F658-64BA-48F8-BEC9-DF472B37E1DE}" xr6:coauthVersionLast="47" xr6:coauthVersionMax="47" xr10:uidLastSave="{00000000-0000-0000-0000-000000000000}"/>
  <bookViews>
    <workbookView xWindow="-103" yWindow="-103" windowWidth="16663" windowHeight="8863" tabRatio="599" activeTab="4" xr2:uid="{00000000-000D-0000-FFFF-FFFF00000000}"/>
  </bookViews>
  <sheets>
    <sheet name="1" sheetId="1" r:id="rId1"/>
    <sheet name="2" sheetId="2" r:id="rId2"/>
    <sheet name="3" sheetId="3" r:id="rId3"/>
    <sheet name="4" sheetId="4" r:id="rId4"/>
    <sheet name="summary and ranking" sheetId="8" r:id="rId5"/>
    <sheet name="גיליון6" sheetId="6" state="hidden" r:id="rId6"/>
    <sheet name="גיליון5" sheetId="5" state="hidden" r:id="rId7"/>
  </sheets>
  <definedNames>
    <definedName name="_xlnm._FilterDatabase" localSheetId="3" hidden="1">'4'!$A$10:$AY$33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10" i="8" l="1"/>
  <c r="X11" i="8"/>
  <c r="X30" i="8"/>
  <c r="X31" i="8"/>
  <c r="X19" i="8"/>
  <c r="X20" i="8"/>
  <c r="V42" i="8"/>
  <c r="V41" i="8"/>
  <c r="BR9" i="3"/>
  <c r="M33" i="3"/>
  <c r="N33" i="3"/>
  <c r="O33" i="3"/>
  <c r="P33" i="3"/>
  <c r="Q33" i="3"/>
  <c r="R33" i="3"/>
  <c r="S33" i="3"/>
  <c r="T33" i="3"/>
  <c r="U33" i="3"/>
  <c r="V33" i="3"/>
  <c r="W33" i="3"/>
  <c r="X33" i="3"/>
  <c r="Y33" i="3"/>
  <c r="Z33" i="3"/>
  <c r="T33" i="4"/>
  <c r="BN9" i="4"/>
  <c r="M33" i="4"/>
  <c r="E10" i="8" l="1"/>
  <c r="F10" i="8"/>
  <c r="G10" i="8"/>
  <c r="H10" i="8"/>
  <c r="I10" i="8"/>
  <c r="J10" i="8"/>
  <c r="K10" i="8"/>
  <c r="L10" i="8"/>
  <c r="M10" i="8"/>
  <c r="N10" i="8"/>
  <c r="O10" i="8"/>
  <c r="P10" i="8"/>
  <c r="Q10" i="8"/>
  <c r="R10" i="8"/>
  <c r="S10" i="8"/>
  <c r="T10" i="8"/>
  <c r="U10" i="8"/>
  <c r="V10" i="8"/>
  <c r="W10" i="8"/>
  <c r="Y10" i="8"/>
  <c r="Z10" i="8"/>
  <c r="AA10" i="8"/>
  <c r="AB10" i="8"/>
  <c r="AC10" i="8"/>
  <c r="AD10" i="8"/>
  <c r="AE10" i="8"/>
  <c r="AF10" i="8"/>
  <c r="AG10" i="8"/>
  <c r="AH10" i="8"/>
  <c r="BC9" i="4" l="1"/>
  <c r="BE9" i="3"/>
  <c r="BF9" i="2"/>
  <c r="BD9" i="1"/>
  <c r="L19" i="8"/>
  <c r="L20" i="8"/>
  <c r="L41" i="8"/>
  <c r="L42" i="8"/>
  <c r="L30" i="8"/>
  <c r="L31" i="8"/>
  <c r="L11" i="8"/>
  <c r="I33" i="4"/>
  <c r="I33" i="3"/>
  <c r="AH41" i="8"/>
  <c r="AH42" i="8"/>
  <c r="AH31" i="8"/>
  <c r="AI31" i="8"/>
  <c r="AJ31" i="8"/>
  <c r="AH30" i="8"/>
  <c r="AI30" i="8"/>
  <c r="AJ30" i="8"/>
  <c r="E30" i="8"/>
  <c r="F30" i="8"/>
  <c r="G30" i="8"/>
  <c r="H30" i="8"/>
  <c r="I30" i="8"/>
  <c r="J30" i="8"/>
  <c r="K30" i="8"/>
  <c r="M30" i="8"/>
  <c r="N30" i="8"/>
  <c r="O30" i="8"/>
  <c r="P30" i="8"/>
  <c r="Q30" i="8"/>
  <c r="R30" i="8"/>
  <c r="S30" i="8"/>
  <c r="T30" i="8"/>
  <c r="U30" i="8"/>
  <c r="V30" i="8"/>
  <c r="W30" i="8"/>
  <c r="Y30" i="8"/>
  <c r="Z30" i="8"/>
  <c r="AA30" i="8"/>
  <c r="AB30" i="8"/>
  <c r="AC30" i="8"/>
  <c r="AD30" i="8"/>
  <c r="AE30" i="8"/>
  <c r="AF30" i="8"/>
  <c r="AG30" i="8"/>
  <c r="AH19" i="8"/>
  <c r="AI19" i="8"/>
  <c r="AJ19" i="8"/>
  <c r="AH20" i="8"/>
  <c r="AI20" i="8"/>
  <c r="AJ20" i="8"/>
  <c r="AI10" i="8"/>
  <c r="AJ10" i="8"/>
  <c r="AH11" i="8"/>
  <c r="AI11" i="8"/>
  <c r="AJ11" i="8"/>
  <c r="D33" i="3" l="1"/>
  <c r="E33" i="3"/>
  <c r="F33" i="3"/>
  <c r="G33" i="3"/>
  <c r="H33" i="3"/>
  <c r="J33" i="3"/>
  <c r="K33" i="3"/>
  <c r="L33" i="3"/>
  <c r="AA33" i="3"/>
  <c r="AB33" i="3"/>
  <c r="AC33" i="3"/>
  <c r="AD33" i="3"/>
  <c r="AE33" i="3"/>
  <c r="AF33" i="3"/>
  <c r="AG33" i="3"/>
  <c r="AH33" i="3"/>
  <c r="C33" i="3"/>
  <c r="D33" i="4"/>
  <c r="E33" i="4"/>
  <c r="F33" i="4"/>
  <c r="G33" i="4"/>
  <c r="H33" i="4"/>
  <c r="J33" i="4"/>
  <c r="K33" i="4"/>
  <c r="L33" i="4"/>
  <c r="N33" i="4"/>
  <c r="O33" i="4"/>
  <c r="P33" i="4"/>
  <c r="Q33" i="4"/>
  <c r="R33" i="4"/>
  <c r="S33" i="4"/>
  <c r="U33" i="4"/>
  <c r="V33" i="4"/>
  <c r="W33" i="4"/>
  <c r="X33" i="4"/>
  <c r="Y33" i="4"/>
  <c r="Z33" i="4"/>
  <c r="AA33" i="4"/>
  <c r="AB33" i="4"/>
  <c r="AC33" i="4"/>
  <c r="AD33" i="4"/>
  <c r="AE33" i="4"/>
  <c r="AF33" i="4"/>
  <c r="C33" i="4"/>
  <c r="BJ9" i="3"/>
  <c r="AY9" i="1"/>
  <c r="AZ9" i="1"/>
  <c r="BA9" i="1"/>
  <c r="BB9" i="1"/>
  <c r="BC9" i="1"/>
  <c r="BE9" i="1"/>
  <c r="BF9" i="1"/>
  <c r="BG9" i="1"/>
  <c r="BH9" i="1"/>
  <c r="BI9" i="1"/>
  <c r="BJ9" i="1"/>
  <c r="BK9" i="1"/>
  <c r="BL9" i="1"/>
  <c r="BM9" i="1"/>
  <c r="BN9" i="1"/>
  <c r="BO9" i="1"/>
  <c r="BP9" i="1"/>
  <c r="BQ9" i="1"/>
  <c r="BR9" i="1"/>
  <c r="BS9" i="1"/>
  <c r="BT9" i="1"/>
  <c r="BU9" i="1"/>
  <c r="BV9" i="1"/>
  <c r="BW9" i="1"/>
  <c r="BX9" i="1"/>
  <c r="BY9" i="1"/>
  <c r="BZ9" i="1"/>
  <c r="CA9" i="1"/>
  <c r="CB9" i="1"/>
  <c r="BA9" i="2"/>
  <c r="BB9" i="2"/>
  <c r="BC9" i="2"/>
  <c r="BD9" i="2"/>
  <c r="BE9" i="2"/>
  <c r="BG9" i="2"/>
  <c r="BH9" i="2"/>
  <c r="BI9" i="2"/>
  <c r="BJ9" i="2"/>
  <c r="BK9" i="2"/>
  <c r="BL9" i="2"/>
  <c r="BM9" i="2"/>
  <c r="BN9" i="2"/>
  <c r="BO9" i="2"/>
  <c r="BP9" i="2"/>
  <c r="BQ9" i="2"/>
  <c r="BR9" i="2"/>
  <c r="BT9" i="2"/>
  <c r="BU9" i="2"/>
  <c r="BV9" i="2"/>
  <c r="BW9" i="2"/>
  <c r="BX9" i="2"/>
  <c r="BY9" i="2"/>
  <c r="BZ9" i="2"/>
  <c r="CA9" i="2"/>
  <c r="CB9" i="2"/>
  <c r="CC9" i="2"/>
  <c r="CD9" i="2"/>
  <c r="CE9" i="2"/>
  <c r="AZ9" i="3"/>
  <c r="BA9" i="3"/>
  <c r="BB9" i="3"/>
  <c r="BC9" i="3"/>
  <c r="BD9" i="3"/>
  <c r="BF9" i="3"/>
  <c r="BG9" i="3"/>
  <c r="BH9" i="3"/>
  <c r="BI9" i="3"/>
  <c r="BK9" i="3"/>
  <c r="BL9" i="3"/>
  <c r="BM9" i="3"/>
  <c r="BN9" i="3"/>
  <c r="BO9" i="3"/>
  <c r="BP9" i="3"/>
  <c r="BQ9" i="3"/>
  <c r="BS9" i="3"/>
  <c r="BT9" i="3"/>
  <c r="BU9" i="3"/>
  <c r="BV9" i="3"/>
  <c r="BW9" i="3"/>
  <c r="BX9" i="3"/>
  <c r="BY9" i="3"/>
  <c r="BZ9" i="3"/>
  <c r="CA9" i="3"/>
  <c r="CB9" i="3"/>
  <c r="CC9" i="3"/>
  <c r="CD9" i="3"/>
  <c r="AY9" i="3"/>
  <c r="AX9" i="4"/>
  <c r="AY9" i="4"/>
  <c r="AZ9" i="4"/>
  <c r="BA9" i="4"/>
  <c r="BB9" i="4"/>
  <c r="BD9" i="4"/>
  <c r="BE9" i="4"/>
  <c r="BF9" i="4"/>
  <c r="BG9" i="4"/>
  <c r="BH9" i="4"/>
  <c r="BI9" i="4"/>
  <c r="BJ9" i="4"/>
  <c r="BK9" i="4"/>
  <c r="BL9" i="4"/>
  <c r="BM9" i="4"/>
  <c r="BO9" i="4"/>
  <c r="BP9" i="4"/>
  <c r="BQ9" i="4"/>
  <c r="BR9" i="4"/>
  <c r="BS9" i="4"/>
  <c r="BT9" i="4"/>
  <c r="BU9" i="4"/>
  <c r="BV9" i="4"/>
  <c r="BW9" i="4"/>
  <c r="BX9" i="4"/>
  <c r="BY9" i="4"/>
  <c r="BZ9" i="4"/>
  <c r="AW9" i="4" l="1"/>
  <c r="AX9" i="1"/>
  <c r="AZ9" i="2"/>
  <c r="AN12" i="4"/>
  <c r="AN13" i="4"/>
  <c r="AN14" i="4"/>
  <c r="AN15" i="4"/>
  <c r="AN16" i="4"/>
  <c r="AN17" i="4"/>
  <c r="AN18" i="4"/>
  <c r="AN19" i="4"/>
  <c r="AN20" i="4"/>
  <c r="AN21" i="4"/>
  <c r="AN22" i="4"/>
  <c r="AN23" i="4"/>
  <c r="AN24" i="4"/>
  <c r="AN25" i="4"/>
  <c r="AN26" i="4"/>
  <c r="AN27" i="4"/>
  <c r="AN28" i="4"/>
  <c r="AM12" i="4"/>
  <c r="AM13" i="4"/>
  <c r="AM14" i="4"/>
  <c r="AM15" i="4"/>
  <c r="AM16" i="4"/>
  <c r="AM17" i="4"/>
  <c r="AM18" i="4"/>
  <c r="AM19" i="4"/>
  <c r="AM20" i="4"/>
  <c r="AM21" i="4"/>
  <c r="AM22" i="4"/>
  <c r="AM23" i="4"/>
  <c r="AM24" i="4"/>
  <c r="AM25" i="4"/>
  <c r="AM26" i="4"/>
  <c r="AM27" i="4"/>
  <c r="AM28" i="4"/>
  <c r="AL12" i="4"/>
  <c r="AL13" i="4"/>
  <c r="AL14" i="4"/>
  <c r="AL15" i="4"/>
  <c r="AL16" i="4"/>
  <c r="AL17" i="4"/>
  <c r="AL18" i="4"/>
  <c r="AL19" i="4"/>
  <c r="AL20" i="4"/>
  <c r="AL21" i="4"/>
  <c r="AL22" i="4"/>
  <c r="AL23" i="4"/>
  <c r="AL24" i="4"/>
  <c r="AL25" i="4"/>
  <c r="AL26" i="4"/>
  <c r="AL27" i="4"/>
  <c r="AL28" i="4"/>
  <c r="AP12" i="3"/>
  <c r="AP13" i="3"/>
  <c r="AP14" i="3"/>
  <c r="AP15" i="3"/>
  <c r="AP16" i="3"/>
  <c r="AP17" i="3"/>
  <c r="AP18" i="3"/>
  <c r="AP19" i="3"/>
  <c r="AP20" i="3"/>
  <c r="AP21" i="3"/>
  <c r="AP22" i="3"/>
  <c r="AP23" i="3"/>
  <c r="AP24" i="3"/>
  <c r="AP25" i="3"/>
  <c r="AP26" i="3"/>
  <c r="AP27" i="3"/>
  <c r="AP28" i="3"/>
  <c r="AP11" i="3"/>
  <c r="AN12" i="3"/>
  <c r="BR12" i="3" s="1"/>
  <c r="AO12" i="3"/>
  <c r="AN13" i="3"/>
  <c r="AO13" i="3"/>
  <c r="AN14" i="3"/>
  <c r="AO14" i="3"/>
  <c r="AN15" i="3"/>
  <c r="BR15" i="3" s="1"/>
  <c r="AO15" i="3"/>
  <c r="AN16" i="3"/>
  <c r="BR16" i="3" s="1"/>
  <c r="AO16" i="3"/>
  <c r="AN17" i="3"/>
  <c r="BR17" i="3" s="1"/>
  <c r="AO17" i="3"/>
  <c r="AN18" i="3"/>
  <c r="AO18" i="3"/>
  <c r="AN19" i="3"/>
  <c r="BR19" i="3" s="1"/>
  <c r="AO19" i="3"/>
  <c r="AN20" i="3"/>
  <c r="BR20" i="3" s="1"/>
  <c r="AO20" i="3"/>
  <c r="AN21" i="3"/>
  <c r="BR21" i="3" s="1"/>
  <c r="AO21" i="3"/>
  <c r="AN22" i="3"/>
  <c r="AO22" i="3"/>
  <c r="AN23" i="3"/>
  <c r="AO23" i="3"/>
  <c r="AN24" i="3"/>
  <c r="AO24" i="3"/>
  <c r="AN25" i="3"/>
  <c r="AO25" i="3"/>
  <c r="AN26" i="3"/>
  <c r="AO26" i="3"/>
  <c r="AN27" i="3"/>
  <c r="BR27" i="3" s="1"/>
  <c r="AO27" i="3"/>
  <c r="AN28" i="3"/>
  <c r="BR28" i="3" s="1"/>
  <c r="AO28" i="3"/>
  <c r="AO11" i="3"/>
  <c r="AN11" i="3"/>
  <c r="AP29" i="2"/>
  <c r="AO29" i="2"/>
  <c r="AN29" i="2"/>
  <c r="AP13" i="2"/>
  <c r="AP14" i="2"/>
  <c r="AP15" i="2"/>
  <c r="AP16" i="2"/>
  <c r="AP17" i="2"/>
  <c r="AP18" i="2"/>
  <c r="AP19" i="2"/>
  <c r="AP20" i="2"/>
  <c r="AP21" i="2"/>
  <c r="AP22" i="2"/>
  <c r="AP23" i="2"/>
  <c r="AP24" i="2"/>
  <c r="AP25" i="2"/>
  <c r="AP26" i="2"/>
  <c r="AP27" i="2"/>
  <c r="AP28" i="2"/>
  <c r="AP12" i="2"/>
  <c r="AN13" i="2"/>
  <c r="AO13" i="2"/>
  <c r="AN14" i="2"/>
  <c r="AO14" i="2"/>
  <c r="AN15" i="2"/>
  <c r="AO15" i="2"/>
  <c r="AN16" i="2"/>
  <c r="AO16" i="2"/>
  <c r="AN17" i="2"/>
  <c r="BS17" i="2" s="1"/>
  <c r="AO17" i="2"/>
  <c r="AN18" i="2"/>
  <c r="AO18" i="2"/>
  <c r="AN19" i="2"/>
  <c r="AO19" i="2"/>
  <c r="AN20" i="2"/>
  <c r="AO20" i="2"/>
  <c r="AN21" i="2"/>
  <c r="BS21" i="2" s="1"/>
  <c r="AO21" i="2"/>
  <c r="AN22" i="2"/>
  <c r="AO22" i="2"/>
  <c r="AN23" i="2"/>
  <c r="AO23" i="2"/>
  <c r="AN24" i="2"/>
  <c r="AO24" i="2"/>
  <c r="AN25" i="2"/>
  <c r="AO25" i="2"/>
  <c r="AN26" i="2"/>
  <c r="AO26" i="2"/>
  <c r="AN27" i="2"/>
  <c r="AO27" i="2"/>
  <c r="AN28" i="2"/>
  <c r="AO28" i="2"/>
  <c r="AO12" i="2"/>
  <c r="AO12" i="1"/>
  <c r="AO13" i="1"/>
  <c r="AO14" i="1"/>
  <c r="AO15" i="1"/>
  <c r="AO16" i="1"/>
  <c r="AO17" i="1"/>
  <c r="AO18" i="1"/>
  <c r="AO19" i="1"/>
  <c r="AO20" i="1"/>
  <c r="AO21" i="1"/>
  <c r="AO22" i="1"/>
  <c r="AO23" i="1"/>
  <c r="AO24" i="1"/>
  <c r="AO25" i="1"/>
  <c r="AO26" i="1"/>
  <c r="AO27" i="1"/>
  <c r="AO28" i="1"/>
  <c r="AO29" i="1"/>
  <c r="AN13" i="1"/>
  <c r="AN14" i="1"/>
  <c r="AN15" i="1"/>
  <c r="AN16" i="1"/>
  <c r="AN17" i="1"/>
  <c r="AN18" i="1"/>
  <c r="AN19" i="1"/>
  <c r="AN20" i="1"/>
  <c r="AN21" i="1"/>
  <c r="AN22" i="1"/>
  <c r="AN23" i="1"/>
  <c r="AN24" i="1"/>
  <c r="AN25" i="1"/>
  <c r="AN26" i="1"/>
  <c r="AN27" i="1"/>
  <c r="AN28" i="1"/>
  <c r="AN29" i="1"/>
  <c r="AN12" i="1"/>
  <c r="AN12" i="2"/>
  <c r="AP13" i="1"/>
  <c r="AP14" i="1"/>
  <c r="AP15" i="1"/>
  <c r="AP16" i="1"/>
  <c r="AP17" i="1"/>
  <c r="AP18" i="1"/>
  <c r="AP19" i="1"/>
  <c r="AP20" i="1"/>
  <c r="AP21" i="1"/>
  <c r="AP22" i="1"/>
  <c r="AP23" i="1"/>
  <c r="AP24" i="1"/>
  <c r="AP25" i="1"/>
  <c r="AP26" i="1"/>
  <c r="AP27" i="1"/>
  <c r="AP28" i="1"/>
  <c r="AP29" i="1"/>
  <c r="AP12" i="1"/>
  <c r="BE22" i="3" l="1"/>
  <c r="BR22" i="3"/>
  <c r="BE18" i="3"/>
  <c r="BR18" i="3"/>
  <c r="BE14" i="3"/>
  <c r="BR14" i="3"/>
  <c r="AY29" i="1"/>
  <c r="BG29" i="1"/>
  <c r="BO29" i="1"/>
  <c r="BW29" i="1"/>
  <c r="AZ29" i="1"/>
  <c r="BH29" i="1"/>
  <c r="BP29" i="1"/>
  <c r="BX29" i="1"/>
  <c r="BB29" i="1"/>
  <c r="BR29" i="1"/>
  <c r="BZ29" i="1"/>
  <c r="BM29" i="1"/>
  <c r="BA29" i="1"/>
  <c r="BI29" i="1"/>
  <c r="BQ29" i="1"/>
  <c r="BY29" i="1"/>
  <c r="BJ29" i="1"/>
  <c r="BD29" i="1"/>
  <c r="BL29" i="1"/>
  <c r="BT29" i="1"/>
  <c r="CB29" i="1"/>
  <c r="BE29" i="1"/>
  <c r="BU29" i="1"/>
  <c r="AX29" i="1"/>
  <c r="BF29" i="1"/>
  <c r="BN29" i="1"/>
  <c r="BV29" i="1"/>
  <c r="BC29" i="1"/>
  <c r="BK29" i="1"/>
  <c r="BS29" i="1"/>
  <c r="CA29" i="1"/>
  <c r="BD28" i="1"/>
  <c r="BS19" i="2"/>
  <c r="BS15" i="2"/>
  <c r="BF22" i="2"/>
  <c r="BS22" i="2"/>
  <c r="BF20" i="2"/>
  <c r="BS20" i="2"/>
  <c r="BF18" i="2"/>
  <c r="BS18" i="2"/>
  <c r="BF16" i="2"/>
  <c r="BS16" i="2"/>
  <c r="BF14" i="2"/>
  <c r="BS14" i="2"/>
  <c r="BE28" i="3"/>
  <c r="BE20" i="3"/>
  <c r="BE16" i="3"/>
  <c r="BE12" i="3"/>
  <c r="BC21" i="4"/>
  <c r="BN21" i="4"/>
  <c r="BC26" i="4"/>
  <c r="BN26" i="4"/>
  <c r="BC22" i="4"/>
  <c r="BN22" i="4"/>
  <c r="BC18" i="4"/>
  <c r="BN18" i="4"/>
  <c r="BC14" i="4"/>
  <c r="BN14" i="4"/>
  <c r="BC25" i="4"/>
  <c r="BN25" i="4"/>
  <c r="BC17" i="4"/>
  <c r="BN17" i="4"/>
  <c r="BC28" i="4"/>
  <c r="BN28" i="4"/>
  <c r="BC24" i="4"/>
  <c r="BN24" i="4"/>
  <c r="BC20" i="4"/>
  <c r="BN20" i="4"/>
  <c r="BC16" i="4"/>
  <c r="BN16" i="4"/>
  <c r="BC12" i="4"/>
  <c r="BN12" i="4"/>
  <c r="BC13" i="4"/>
  <c r="BN13" i="4"/>
  <c r="BC27" i="4"/>
  <c r="BN27" i="4"/>
  <c r="BC19" i="4"/>
  <c r="BN19" i="4"/>
  <c r="BC15" i="4"/>
  <c r="BN15" i="4"/>
  <c r="BE27" i="3"/>
  <c r="BE21" i="3"/>
  <c r="BE19" i="3"/>
  <c r="BE17" i="3"/>
  <c r="BE15" i="3"/>
  <c r="BF21" i="2"/>
  <c r="BF19" i="2"/>
  <c r="BF17" i="2"/>
  <c r="BF15" i="2"/>
  <c r="BD19" i="1"/>
  <c r="BD15" i="1"/>
  <c r="BD21" i="1"/>
  <c r="BD17" i="1"/>
  <c r="BD20" i="1"/>
  <c r="BD16" i="1"/>
  <c r="BD27" i="1"/>
  <c r="BD12" i="1"/>
  <c r="BD26" i="1"/>
  <c r="BD22" i="1"/>
  <c r="BD18" i="1"/>
  <c r="BD14" i="1"/>
  <c r="AY21" i="1"/>
  <c r="BC21" i="1"/>
  <c r="BH21" i="1"/>
  <c r="BL21" i="1"/>
  <c r="BP21" i="1"/>
  <c r="BT21" i="1"/>
  <c r="BX21" i="1"/>
  <c r="CB21" i="1"/>
  <c r="BF21" i="1"/>
  <c r="BN21" i="1"/>
  <c r="BZ21" i="1"/>
  <c r="AZ21" i="1"/>
  <c r="BE21" i="1"/>
  <c r="BI21" i="1"/>
  <c r="BM21" i="1"/>
  <c r="BQ21" i="1"/>
  <c r="BU21" i="1"/>
  <c r="BY21" i="1"/>
  <c r="BA21" i="1"/>
  <c r="BR21" i="1"/>
  <c r="BB21" i="1"/>
  <c r="BG21" i="1"/>
  <c r="BK21" i="1"/>
  <c r="BO21" i="1"/>
  <c r="BS21" i="1"/>
  <c r="BW21" i="1"/>
  <c r="CA21" i="1"/>
  <c r="AX21" i="1"/>
  <c r="BJ21" i="1"/>
  <c r="BV21" i="1"/>
  <c r="BA16" i="1"/>
  <c r="BF16" i="1"/>
  <c r="BJ16" i="1"/>
  <c r="BN16" i="1"/>
  <c r="BR16" i="1"/>
  <c r="BV16" i="1"/>
  <c r="BZ16" i="1"/>
  <c r="BH16" i="1"/>
  <c r="BP16" i="1"/>
  <c r="CB16" i="1"/>
  <c r="BB16" i="1"/>
  <c r="BG16" i="1"/>
  <c r="BK16" i="1"/>
  <c r="BO16" i="1"/>
  <c r="BS16" i="1"/>
  <c r="BW16" i="1"/>
  <c r="CA16" i="1"/>
  <c r="AX16" i="1"/>
  <c r="AY16" i="1"/>
  <c r="BL16" i="1"/>
  <c r="BX16" i="1"/>
  <c r="AZ16" i="1"/>
  <c r="BE16" i="1"/>
  <c r="BI16" i="1"/>
  <c r="BM16" i="1"/>
  <c r="BQ16" i="1"/>
  <c r="BU16" i="1"/>
  <c r="BY16" i="1"/>
  <c r="BC16" i="1"/>
  <c r="BT16" i="1"/>
  <c r="AZ17" i="1"/>
  <c r="BE17" i="1"/>
  <c r="BI17" i="1"/>
  <c r="BM17" i="1"/>
  <c r="BQ17" i="1"/>
  <c r="BU17" i="1"/>
  <c r="BY17" i="1"/>
  <c r="BK17" i="1"/>
  <c r="BW17" i="1"/>
  <c r="BA17" i="1"/>
  <c r="BF17" i="1"/>
  <c r="BJ17" i="1"/>
  <c r="BN17" i="1"/>
  <c r="BR17" i="1"/>
  <c r="BV17" i="1"/>
  <c r="BZ17" i="1"/>
  <c r="BG17" i="1"/>
  <c r="BS17" i="1"/>
  <c r="AX17" i="1"/>
  <c r="AY17" i="1"/>
  <c r="BC17" i="1"/>
  <c r="BH17" i="1"/>
  <c r="BL17" i="1"/>
  <c r="BP17" i="1"/>
  <c r="BT17" i="1"/>
  <c r="BX17" i="1"/>
  <c r="CB17" i="1"/>
  <c r="BB17" i="1"/>
  <c r="BO17" i="1"/>
  <c r="CA17" i="1"/>
  <c r="BA12" i="1"/>
  <c r="BF12" i="1"/>
  <c r="BJ12" i="1"/>
  <c r="BN12" i="1"/>
  <c r="BR12" i="1"/>
  <c r="BV12" i="1"/>
  <c r="BZ12" i="1"/>
  <c r="BB12" i="1"/>
  <c r="BG12" i="1"/>
  <c r="BK12" i="1"/>
  <c r="BO12" i="1"/>
  <c r="BS12" i="1"/>
  <c r="BW12" i="1"/>
  <c r="CA12" i="1"/>
  <c r="AY12" i="1"/>
  <c r="BC12" i="1"/>
  <c r="BH12" i="1"/>
  <c r="BL12" i="1"/>
  <c r="BP12" i="1"/>
  <c r="BT12" i="1"/>
  <c r="BX12" i="1"/>
  <c r="CB12" i="1"/>
  <c r="AZ12" i="1"/>
  <c r="BE12" i="1"/>
  <c r="BI12" i="1"/>
  <c r="BM12" i="1"/>
  <c r="BQ12" i="1"/>
  <c r="BU12" i="1"/>
  <c r="BY12" i="1"/>
  <c r="AY26" i="1"/>
  <c r="BC26" i="1"/>
  <c r="BH26" i="1"/>
  <c r="BL26" i="1"/>
  <c r="BP26" i="1"/>
  <c r="AZ26" i="1"/>
  <c r="BE26" i="1"/>
  <c r="BI26" i="1"/>
  <c r="BM26" i="1"/>
  <c r="BA26" i="1"/>
  <c r="BF26" i="1"/>
  <c r="BJ26" i="1"/>
  <c r="BN26" i="1"/>
  <c r="BR26" i="1"/>
  <c r="BB26" i="1"/>
  <c r="BG26" i="1"/>
  <c r="BK26" i="1"/>
  <c r="BO26" i="1"/>
  <c r="BS26" i="1"/>
  <c r="BQ26" i="1"/>
  <c r="BW26" i="1"/>
  <c r="CA26" i="1"/>
  <c r="BT26" i="1"/>
  <c r="BX26" i="1"/>
  <c r="CB26" i="1"/>
  <c r="AX26" i="1"/>
  <c r="BU26" i="1"/>
  <c r="BY26" i="1"/>
  <c r="BV26" i="1"/>
  <c r="BZ26" i="1"/>
  <c r="AY22" i="1"/>
  <c r="BC22" i="1"/>
  <c r="BH22" i="1"/>
  <c r="BL22" i="1"/>
  <c r="BP22" i="1"/>
  <c r="BT22" i="1"/>
  <c r="BX22" i="1"/>
  <c r="CB22" i="1"/>
  <c r="AZ22" i="1"/>
  <c r="BE22" i="1"/>
  <c r="BI22" i="1"/>
  <c r="BM22" i="1"/>
  <c r="BQ22" i="1"/>
  <c r="BU22" i="1"/>
  <c r="BY22" i="1"/>
  <c r="BA22" i="1"/>
  <c r="BF22" i="1"/>
  <c r="BJ22" i="1"/>
  <c r="BN22" i="1"/>
  <c r="BR22" i="1"/>
  <c r="BV22" i="1"/>
  <c r="BZ22" i="1"/>
  <c r="BB22" i="1"/>
  <c r="BG22" i="1"/>
  <c r="BK22" i="1"/>
  <c r="BO22" i="1"/>
  <c r="BS22" i="1"/>
  <c r="BW22" i="1"/>
  <c r="CA22" i="1"/>
  <c r="AX22" i="1"/>
  <c r="AY18" i="1"/>
  <c r="BC18" i="1"/>
  <c r="BH18" i="1"/>
  <c r="BL18" i="1"/>
  <c r="BP18" i="1"/>
  <c r="BT18" i="1"/>
  <c r="BX18" i="1"/>
  <c r="CB18" i="1"/>
  <c r="AZ18" i="1"/>
  <c r="BE18" i="1"/>
  <c r="BI18" i="1"/>
  <c r="BM18" i="1"/>
  <c r="BQ18" i="1"/>
  <c r="BU18" i="1"/>
  <c r="BY18" i="1"/>
  <c r="BA18" i="1"/>
  <c r="BF18" i="1"/>
  <c r="BJ18" i="1"/>
  <c r="BN18" i="1"/>
  <c r="BR18" i="1"/>
  <c r="BV18" i="1"/>
  <c r="BZ18" i="1"/>
  <c r="BB18" i="1"/>
  <c r="BG18" i="1"/>
  <c r="BK18" i="1"/>
  <c r="BO18" i="1"/>
  <c r="BS18" i="1"/>
  <c r="BW18" i="1"/>
  <c r="CA18" i="1"/>
  <c r="AX18" i="1"/>
  <c r="AY14" i="1"/>
  <c r="BC14" i="1"/>
  <c r="BH14" i="1"/>
  <c r="BL14" i="1"/>
  <c r="BP14" i="1"/>
  <c r="BT14" i="1"/>
  <c r="BX14" i="1"/>
  <c r="CB14" i="1"/>
  <c r="AZ14" i="1"/>
  <c r="BE14" i="1"/>
  <c r="BI14" i="1"/>
  <c r="BM14" i="1"/>
  <c r="BQ14" i="1"/>
  <c r="BU14" i="1"/>
  <c r="BY14" i="1"/>
  <c r="BA14" i="1"/>
  <c r="BF14" i="1"/>
  <c r="BJ14" i="1"/>
  <c r="BN14" i="1"/>
  <c r="BR14" i="1"/>
  <c r="BV14" i="1"/>
  <c r="BZ14" i="1"/>
  <c r="BB14" i="1"/>
  <c r="BG14" i="1"/>
  <c r="BK14" i="1"/>
  <c r="BO14" i="1"/>
  <c r="BS14" i="1"/>
  <c r="BW14" i="1"/>
  <c r="CA14" i="1"/>
  <c r="AX14" i="1"/>
  <c r="AZ28" i="1"/>
  <c r="BE28" i="1"/>
  <c r="BI28" i="1"/>
  <c r="BM28" i="1"/>
  <c r="BQ28" i="1"/>
  <c r="BU28" i="1"/>
  <c r="BY28" i="1"/>
  <c r="BA28" i="1"/>
  <c r="BF28" i="1"/>
  <c r="BJ28" i="1"/>
  <c r="BN28" i="1"/>
  <c r="BR28" i="1"/>
  <c r="BV28" i="1"/>
  <c r="BZ28" i="1"/>
  <c r="BB28" i="1"/>
  <c r="BG28" i="1"/>
  <c r="BK28" i="1"/>
  <c r="BO28" i="1"/>
  <c r="BS28" i="1"/>
  <c r="BW28" i="1"/>
  <c r="CA28" i="1"/>
  <c r="AY28" i="1"/>
  <c r="BC28" i="1"/>
  <c r="BH28" i="1"/>
  <c r="BL28" i="1"/>
  <c r="BP28" i="1"/>
  <c r="BT28" i="1"/>
  <c r="BX28" i="1"/>
  <c r="CB28" i="1"/>
  <c r="AX28" i="1"/>
  <c r="BA20" i="1"/>
  <c r="BF20" i="1"/>
  <c r="BJ20" i="1"/>
  <c r="BN20" i="1"/>
  <c r="BR20" i="1"/>
  <c r="BV20" i="1"/>
  <c r="BZ20" i="1"/>
  <c r="BB20" i="1"/>
  <c r="BG20" i="1"/>
  <c r="BK20" i="1"/>
  <c r="BO20" i="1"/>
  <c r="BS20" i="1"/>
  <c r="BW20" i="1"/>
  <c r="CA20" i="1"/>
  <c r="AY20" i="1"/>
  <c r="BC20" i="1"/>
  <c r="BH20" i="1"/>
  <c r="BL20" i="1"/>
  <c r="BP20" i="1"/>
  <c r="BT20" i="1"/>
  <c r="BX20" i="1"/>
  <c r="CB20" i="1"/>
  <c r="AZ20" i="1"/>
  <c r="BE20" i="1"/>
  <c r="BI20" i="1"/>
  <c r="BM20" i="1"/>
  <c r="BQ20" i="1"/>
  <c r="BU20" i="1"/>
  <c r="BY20" i="1"/>
  <c r="AX20" i="1"/>
  <c r="BA27" i="1"/>
  <c r="BF27" i="1"/>
  <c r="BJ27" i="1"/>
  <c r="BN27" i="1"/>
  <c r="BR27" i="1"/>
  <c r="BV27" i="1"/>
  <c r="BZ27" i="1"/>
  <c r="BB27" i="1"/>
  <c r="BG27" i="1"/>
  <c r="BK27" i="1"/>
  <c r="BO27" i="1"/>
  <c r="BS27" i="1"/>
  <c r="BW27" i="1"/>
  <c r="CA27" i="1"/>
  <c r="AY27" i="1"/>
  <c r="BC27" i="1"/>
  <c r="BH27" i="1"/>
  <c r="BL27" i="1"/>
  <c r="BP27" i="1"/>
  <c r="BT27" i="1"/>
  <c r="BX27" i="1"/>
  <c r="CB27" i="1"/>
  <c r="AX27" i="1"/>
  <c r="AZ27" i="1"/>
  <c r="BE27" i="1"/>
  <c r="BI27" i="1"/>
  <c r="BM27" i="1"/>
  <c r="BQ27" i="1"/>
  <c r="BU27" i="1"/>
  <c r="BY27" i="1"/>
  <c r="BB19" i="1"/>
  <c r="BG19" i="1"/>
  <c r="BK19" i="1"/>
  <c r="BO19" i="1"/>
  <c r="BS19" i="1"/>
  <c r="BW19" i="1"/>
  <c r="CA19" i="1"/>
  <c r="AY19" i="1"/>
  <c r="BC19" i="1"/>
  <c r="BH19" i="1"/>
  <c r="BL19" i="1"/>
  <c r="BP19" i="1"/>
  <c r="BT19" i="1"/>
  <c r="BX19" i="1"/>
  <c r="CB19" i="1"/>
  <c r="AZ19" i="1"/>
  <c r="BE19" i="1"/>
  <c r="BI19" i="1"/>
  <c r="BM19" i="1"/>
  <c r="BQ19" i="1"/>
  <c r="BU19" i="1"/>
  <c r="BY19" i="1"/>
  <c r="BA19" i="1"/>
  <c r="BF19" i="1"/>
  <c r="BJ19" i="1"/>
  <c r="BN19" i="1"/>
  <c r="BR19" i="1"/>
  <c r="BV19" i="1"/>
  <c r="BZ19" i="1"/>
  <c r="AX19" i="1"/>
  <c r="BB15" i="1"/>
  <c r="BG15" i="1"/>
  <c r="BK15" i="1"/>
  <c r="BO15" i="1"/>
  <c r="BS15" i="1"/>
  <c r="BW15" i="1"/>
  <c r="CA15" i="1"/>
  <c r="AY15" i="1"/>
  <c r="BC15" i="1"/>
  <c r="BH15" i="1"/>
  <c r="BL15" i="1"/>
  <c r="BP15" i="1"/>
  <c r="BT15" i="1"/>
  <c r="BX15" i="1"/>
  <c r="CB15" i="1"/>
  <c r="AZ15" i="1"/>
  <c r="BE15" i="1"/>
  <c r="BI15" i="1"/>
  <c r="BM15" i="1"/>
  <c r="BQ15" i="1"/>
  <c r="BU15" i="1"/>
  <c r="BY15" i="1"/>
  <c r="BA15" i="1"/>
  <c r="BF15" i="1"/>
  <c r="BJ15" i="1"/>
  <c r="BN15" i="1"/>
  <c r="BR15" i="1"/>
  <c r="BV15" i="1"/>
  <c r="BZ15" i="1"/>
  <c r="AX15" i="1"/>
  <c r="BC18" i="2"/>
  <c r="BC28" i="3"/>
  <c r="BH28" i="3"/>
  <c r="BL28" i="3"/>
  <c r="BP28" i="3"/>
  <c r="BU28" i="3"/>
  <c r="BY28" i="3"/>
  <c r="CC28" i="3"/>
  <c r="BG28" i="3"/>
  <c r="BO28" i="3"/>
  <c r="BX28" i="3"/>
  <c r="CB28" i="3"/>
  <c r="AZ28" i="3"/>
  <c r="BD28" i="3"/>
  <c r="BI28" i="3"/>
  <c r="BM28" i="3"/>
  <c r="BQ28" i="3"/>
  <c r="BV28" i="3"/>
  <c r="BZ28" i="3"/>
  <c r="CD28" i="3"/>
  <c r="BB28" i="3"/>
  <c r="BK28" i="3"/>
  <c r="BT28" i="3"/>
  <c r="BA28" i="3"/>
  <c r="BF28" i="3"/>
  <c r="BJ28" i="3"/>
  <c r="BN28" i="3"/>
  <c r="BS28" i="3"/>
  <c r="BW28" i="3"/>
  <c r="CA28" i="3"/>
  <c r="AZ27" i="3"/>
  <c r="BD27" i="3"/>
  <c r="BI27" i="3"/>
  <c r="BM27" i="3"/>
  <c r="BQ27" i="3"/>
  <c r="BV27" i="3"/>
  <c r="BZ27" i="3"/>
  <c r="CD27" i="3"/>
  <c r="BH27" i="3"/>
  <c r="BU27" i="3"/>
  <c r="CC27" i="3"/>
  <c r="BA27" i="3"/>
  <c r="BF27" i="3"/>
  <c r="BJ27" i="3"/>
  <c r="BN27" i="3"/>
  <c r="BS27" i="3"/>
  <c r="BW27" i="3"/>
  <c r="CA27" i="3"/>
  <c r="BC27" i="3"/>
  <c r="BL27" i="3"/>
  <c r="BP27" i="3"/>
  <c r="BY27" i="3"/>
  <c r="BB27" i="3"/>
  <c r="BG27" i="3"/>
  <c r="BK27" i="3"/>
  <c r="BO27" i="3"/>
  <c r="BT27" i="3"/>
  <c r="BX27" i="3"/>
  <c r="CB27" i="3"/>
  <c r="AX28" i="4"/>
  <c r="BB28" i="4"/>
  <c r="BG28" i="4"/>
  <c r="BK28" i="4"/>
  <c r="BP28" i="4"/>
  <c r="BT28" i="4"/>
  <c r="BX28" i="4"/>
  <c r="BD28" i="4"/>
  <c r="AZ28" i="4"/>
  <c r="BA28" i="4"/>
  <c r="BF28" i="4"/>
  <c r="BJ28" i="4"/>
  <c r="BO28" i="4"/>
  <c r="BS28" i="4"/>
  <c r="BW28" i="4"/>
  <c r="AY28" i="4"/>
  <c r="BH28" i="4"/>
  <c r="BL28" i="4"/>
  <c r="BQ28" i="4"/>
  <c r="BU28" i="4"/>
  <c r="BY28" i="4"/>
  <c r="BE28" i="4"/>
  <c r="BI28" i="4"/>
  <c r="BM28" i="4"/>
  <c r="BR28" i="4"/>
  <c r="BV28" i="4"/>
  <c r="BZ28" i="4"/>
  <c r="BA20" i="4"/>
  <c r="BE20" i="4"/>
  <c r="BH20" i="4"/>
  <c r="BL20" i="4"/>
  <c r="BP20" i="4"/>
  <c r="BT20" i="4"/>
  <c r="BX20" i="4"/>
  <c r="BB20" i="4"/>
  <c r="BG20" i="4"/>
  <c r="BK20" i="4"/>
  <c r="BQ20" i="4"/>
  <c r="BV20" i="4"/>
  <c r="AX20" i="4"/>
  <c r="BM20" i="4"/>
  <c r="BR20" i="4"/>
  <c r="BW20" i="4"/>
  <c r="AZ20" i="4"/>
  <c r="BJ20" i="4"/>
  <c r="BU20" i="4"/>
  <c r="BD20" i="4"/>
  <c r="BY20" i="4"/>
  <c r="BF20" i="4"/>
  <c r="BO20" i="4"/>
  <c r="BZ20" i="4"/>
  <c r="BI20" i="4"/>
  <c r="AY20" i="4"/>
  <c r="BS20" i="4"/>
  <c r="BA12" i="4"/>
  <c r="BE12" i="4"/>
  <c r="BH12" i="4"/>
  <c r="BL12" i="4"/>
  <c r="BP12" i="4"/>
  <c r="BT12" i="4"/>
  <c r="BX12" i="4"/>
  <c r="BB12" i="4"/>
  <c r="BG12" i="4"/>
  <c r="BK12" i="4"/>
  <c r="BQ12" i="4"/>
  <c r="BV12" i="4"/>
  <c r="AX12" i="4"/>
  <c r="BM12" i="4"/>
  <c r="BR12" i="4"/>
  <c r="BW12" i="4"/>
  <c r="BF12" i="4"/>
  <c r="BO12" i="4"/>
  <c r="BZ12" i="4"/>
  <c r="AY12" i="4"/>
  <c r="BI12" i="4"/>
  <c r="BS12" i="4"/>
  <c r="AZ12" i="4"/>
  <c r="BJ12" i="4"/>
  <c r="BU12" i="4"/>
  <c r="BY12" i="4"/>
  <c r="BD12" i="4"/>
  <c r="AY15" i="4"/>
  <c r="BG15" i="4"/>
  <c r="BJ15" i="4"/>
  <c r="BR15" i="4"/>
  <c r="BV15" i="4"/>
  <c r="BZ15" i="4"/>
  <c r="BB15" i="4"/>
  <c r="BL15" i="4"/>
  <c r="BQ15" i="4"/>
  <c r="BW15" i="4"/>
  <c r="AX15" i="4"/>
  <c r="BD15" i="4"/>
  <c r="BH15" i="4"/>
  <c r="BM15" i="4"/>
  <c r="BS15" i="4"/>
  <c r="BX15" i="4"/>
  <c r="BA15" i="4"/>
  <c r="BK15" i="4"/>
  <c r="BU15" i="4"/>
  <c r="BE15" i="4"/>
  <c r="BO15" i="4"/>
  <c r="BY15" i="4"/>
  <c r="BF15" i="4"/>
  <c r="BP15" i="4"/>
  <c r="AZ15" i="4"/>
  <c r="BI15" i="4"/>
  <c r="BT15" i="4"/>
  <c r="AX26" i="4"/>
  <c r="BB26" i="4"/>
  <c r="AY26" i="4"/>
  <c r="BD26" i="4"/>
  <c r="BK26" i="4"/>
  <c r="BO26" i="4"/>
  <c r="BS26" i="4"/>
  <c r="BW26" i="4"/>
  <c r="AZ26" i="4"/>
  <c r="BE26" i="4"/>
  <c r="BH26" i="4"/>
  <c r="BL26" i="4"/>
  <c r="BP26" i="4"/>
  <c r="BT26" i="4"/>
  <c r="BX26" i="4"/>
  <c r="BA26" i="4"/>
  <c r="BF26" i="4"/>
  <c r="BM26" i="4"/>
  <c r="BU26" i="4"/>
  <c r="BQ26" i="4"/>
  <c r="BJ26" i="4"/>
  <c r="BZ26" i="4"/>
  <c r="BG26" i="4"/>
  <c r="BV26" i="4"/>
  <c r="BI26" i="4"/>
  <c r="BY26" i="4"/>
  <c r="BR26" i="4"/>
  <c r="BA22" i="4"/>
  <c r="BE22" i="4"/>
  <c r="BH22" i="4"/>
  <c r="BL22" i="4"/>
  <c r="BP22" i="4"/>
  <c r="BT22" i="4"/>
  <c r="BX22" i="4"/>
  <c r="AZ22" i="4"/>
  <c r="BF22" i="4"/>
  <c r="BJ22" i="4"/>
  <c r="BO22" i="4"/>
  <c r="BU22" i="4"/>
  <c r="BZ22" i="4"/>
  <c r="BB22" i="4"/>
  <c r="BG22" i="4"/>
  <c r="BK22" i="4"/>
  <c r="BQ22" i="4"/>
  <c r="BV22" i="4"/>
  <c r="BD22" i="4"/>
  <c r="BY22" i="4"/>
  <c r="AX22" i="4"/>
  <c r="BR22" i="4"/>
  <c r="AY22" i="4"/>
  <c r="BI22" i="4"/>
  <c r="BS22" i="4"/>
  <c r="BM22" i="4"/>
  <c r="BW22" i="4"/>
  <c r="BA18" i="4"/>
  <c r="BE18" i="4"/>
  <c r="BH18" i="4"/>
  <c r="BL18" i="4"/>
  <c r="BP18" i="4"/>
  <c r="BT18" i="4"/>
  <c r="BX18" i="4"/>
  <c r="AX18" i="4"/>
  <c r="BM18" i="4"/>
  <c r="BR18" i="4"/>
  <c r="BW18" i="4"/>
  <c r="AY18" i="4"/>
  <c r="BD18" i="4"/>
  <c r="BI18" i="4"/>
  <c r="BS18" i="4"/>
  <c r="BY18" i="4"/>
  <c r="BG18" i="4"/>
  <c r="BQ18" i="4"/>
  <c r="AZ18" i="4"/>
  <c r="BJ18" i="4"/>
  <c r="BU18" i="4"/>
  <c r="BB18" i="4"/>
  <c r="BK18" i="4"/>
  <c r="BV18" i="4"/>
  <c r="BZ18" i="4"/>
  <c r="BF18" i="4"/>
  <c r="BO18" i="4"/>
  <c r="BA14" i="4"/>
  <c r="BE14" i="4"/>
  <c r="BH14" i="4"/>
  <c r="BL14" i="4"/>
  <c r="BP14" i="4"/>
  <c r="BT14" i="4"/>
  <c r="BX14" i="4"/>
  <c r="AZ14" i="4"/>
  <c r="BF14" i="4"/>
  <c r="BJ14" i="4"/>
  <c r="BO14" i="4"/>
  <c r="BU14" i="4"/>
  <c r="BZ14" i="4"/>
  <c r="BB14" i="4"/>
  <c r="BG14" i="4"/>
  <c r="BK14" i="4"/>
  <c r="BQ14" i="4"/>
  <c r="BV14" i="4"/>
  <c r="AY14" i="4"/>
  <c r="BI14" i="4"/>
  <c r="BS14" i="4"/>
  <c r="BM14" i="4"/>
  <c r="BW14" i="4"/>
  <c r="BD14" i="4"/>
  <c r="BY14" i="4"/>
  <c r="BR14" i="4"/>
  <c r="AX14" i="4"/>
  <c r="AX24" i="4"/>
  <c r="BB24" i="4"/>
  <c r="BF24" i="4"/>
  <c r="BI24" i="4"/>
  <c r="BM24" i="4"/>
  <c r="BQ24" i="4"/>
  <c r="BU24" i="4"/>
  <c r="BY24" i="4"/>
  <c r="AY24" i="4"/>
  <c r="BG24" i="4"/>
  <c r="BJ24" i="4"/>
  <c r="BR24" i="4"/>
  <c r="BV24" i="4"/>
  <c r="BZ24" i="4"/>
  <c r="BA24" i="4"/>
  <c r="BH24" i="4"/>
  <c r="BP24" i="4"/>
  <c r="BX24" i="4"/>
  <c r="BD24" i="4"/>
  <c r="BK24" i="4"/>
  <c r="BS24" i="4"/>
  <c r="BE24" i="4"/>
  <c r="BL24" i="4"/>
  <c r="BT24" i="4"/>
  <c r="BO24" i="4"/>
  <c r="BW24" i="4"/>
  <c r="AZ24" i="4"/>
  <c r="BA16" i="4"/>
  <c r="BE16" i="4"/>
  <c r="BH16" i="4"/>
  <c r="BL16" i="4"/>
  <c r="BP16" i="4"/>
  <c r="BT16" i="4"/>
  <c r="BX16" i="4"/>
  <c r="AY16" i="4"/>
  <c r="BD16" i="4"/>
  <c r="BI16" i="4"/>
  <c r="BS16" i="4"/>
  <c r="BY16" i="4"/>
  <c r="AZ16" i="4"/>
  <c r="BF16" i="4"/>
  <c r="BJ16" i="4"/>
  <c r="BO16" i="4"/>
  <c r="BU16" i="4"/>
  <c r="BZ16" i="4"/>
  <c r="BM16" i="4"/>
  <c r="BW16" i="4"/>
  <c r="BG16" i="4"/>
  <c r="BQ16" i="4"/>
  <c r="AX16" i="4"/>
  <c r="BR16" i="4"/>
  <c r="BB16" i="4"/>
  <c r="BK16" i="4"/>
  <c r="BV16" i="4"/>
  <c r="AX27" i="4"/>
  <c r="BB27" i="4"/>
  <c r="BF27" i="4"/>
  <c r="BI27" i="4"/>
  <c r="BM27" i="4"/>
  <c r="BQ27" i="4"/>
  <c r="BU27" i="4"/>
  <c r="BY27" i="4"/>
  <c r="AY27" i="4"/>
  <c r="BG27" i="4"/>
  <c r="BJ27" i="4"/>
  <c r="BR27" i="4"/>
  <c r="BV27" i="4"/>
  <c r="BZ27" i="4"/>
  <c r="AZ27" i="4"/>
  <c r="BO27" i="4"/>
  <c r="BW27" i="4"/>
  <c r="BD27" i="4"/>
  <c r="BS27" i="4"/>
  <c r="BL27" i="4"/>
  <c r="BA27" i="4"/>
  <c r="BH27" i="4"/>
  <c r="BP27" i="4"/>
  <c r="BX27" i="4"/>
  <c r="BK27" i="4"/>
  <c r="BE27" i="4"/>
  <c r="BT27" i="4"/>
  <c r="AY19" i="4"/>
  <c r="BG19" i="4"/>
  <c r="BJ19" i="4"/>
  <c r="BR19" i="4"/>
  <c r="BV19" i="4"/>
  <c r="BZ19" i="4"/>
  <c r="AZ19" i="4"/>
  <c r="BE19" i="4"/>
  <c r="BI19" i="4"/>
  <c r="BO19" i="4"/>
  <c r="BT19" i="4"/>
  <c r="BY19" i="4"/>
  <c r="BA19" i="4"/>
  <c r="BF19" i="4"/>
  <c r="BK19" i="4"/>
  <c r="BP19" i="4"/>
  <c r="BU19" i="4"/>
  <c r="AX19" i="4"/>
  <c r="BH19" i="4"/>
  <c r="BS19" i="4"/>
  <c r="BB19" i="4"/>
  <c r="BL19" i="4"/>
  <c r="BW19" i="4"/>
  <c r="BD19" i="4"/>
  <c r="BM19" i="4"/>
  <c r="BX19" i="4"/>
  <c r="BQ19" i="4"/>
  <c r="AZ25" i="4"/>
  <c r="BD25" i="4"/>
  <c r="BK25" i="4"/>
  <c r="BO25" i="4"/>
  <c r="BS25" i="4"/>
  <c r="BW25" i="4"/>
  <c r="BA25" i="4"/>
  <c r="BE25" i="4"/>
  <c r="BH25" i="4"/>
  <c r="BL25" i="4"/>
  <c r="BP25" i="4"/>
  <c r="BT25" i="4"/>
  <c r="BX25" i="4"/>
  <c r="BJ25" i="4"/>
  <c r="BR25" i="4"/>
  <c r="BZ25" i="4"/>
  <c r="AX25" i="4"/>
  <c r="BF25" i="4"/>
  <c r="BM25" i="4"/>
  <c r="BU25" i="4"/>
  <c r="AY25" i="4"/>
  <c r="BG25" i="4"/>
  <c r="BV25" i="4"/>
  <c r="BI25" i="4"/>
  <c r="BY25" i="4"/>
  <c r="BB25" i="4"/>
  <c r="BQ25" i="4"/>
  <c r="AY21" i="4"/>
  <c r="BG21" i="4"/>
  <c r="BJ21" i="4"/>
  <c r="BR21" i="4"/>
  <c r="BV21" i="4"/>
  <c r="BZ21" i="4"/>
  <c r="AX21" i="4"/>
  <c r="BD21" i="4"/>
  <c r="BH21" i="4"/>
  <c r="BM21" i="4"/>
  <c r="BS21" i="4"/>
  <c r="BX21" i="4"/>
  <c r="AZ21" i="4"/>
  <c r="BE21" i="4"/>
  <c r="BI21" i="4"/>
  <c r="BO21" i="4"/>
  <c r="BT21" i="4"/>
  <c r="BY21" i="4"/>
  <c r="BB21" i="4"/>
  <c r="BL21" i="4"/>
  <c r="BW21" i="4"/>
  <c r="BF21" i="4"/>
  <c r="BP21" i="4"/>
  <c r="BQ21" i="4"/>
  <c r="BU21" i="4"/>
  <c r="BA21" i="4"/>
  <c r="BK21" i="4"/>
  <c r="AY17" i="4"/>
  <c r="BG17" i="4"/>
  <c r="BJ17" i="4"/>
  <c r="BR17" i="4"/>
  <c r="BV17" i="4"/>
  <c r="BZ17" i="4"/>
  <c r="BA17" i="4"/>
  <c r="BF17" i="4"/>
  <c r="BK17" i="4"/>
  <c r="BP17" i="4"/>
  <c r="BU17" i="4"/>
  <c r="BB17" i="4"/>
  <c r="BL17" i="4"/>
  <c r="BQ17" i="4"/>
  <c r="BW17" i="4"/>
  <c r="BE17" i="4"/>
  <c r="BO17" i="4"/>
  <c r="BY17" i="4"/>
  <c r="AX17" i="4"/>
  <c r="BH17" i="4"/>
  <c r="BS17" i="4"/>
  <c r="AZ17" i="4"/>
  <c r="BI17" i="4"/>
  <c r="BT17" i="4"/>
  <c r="BM17" i="4"/>
  <c r="BD17" i="4"/>
  <c r="BX17" i="4"/>
  <c r="AY13" i="4"/>
  <c r="BG13" i="4"/>
  <c r="BJ13" i="4"/>
  <c r="BR13" i="4"/>
  <c r="BV13" i="4"/>
  <c r="BZ13" i="4"/>
  <c r="AX13" i="4"/>
  <c r="BD13" i="4"/>
  <c r="BH13" i="4"/>
  <c r="BM13" i="4"/>
  <c r="BS13" i="4"/>
  <c r="BX13" i="4"/>
  <c r="AZ13" i="4"/>
  <c r="BE13" i="4"/>
  <c r="BI13" i="4"/>
  <c r="BO13" i="4"/>
  <c r="BT13" i="4"/>
  <c r="BY13" i="4"/>
  <c r="BQ13" i="4"/>
  <c r="BA13" i="4"/>
  <c r="BK13" i="4"/>
  <c r="BU13" i="4"/>
  <c r="BB13" i="4"/>
  <c r="BL13" i="4"/>
  <c r="BW13" i="4"/>
  <c r="BF13" i="4"/>
  <c r="BP13" i="4"/>
  <c r="AY28" i="3"/>
  <c r="AZ22" i="3"/>
  <c r="BD22" i="3"/>
  <c r="BH22" i="3"/>
  <c r="BK22" i="3"/>
  <c r="BO22" i="3"/>
  <c r="BC22" i="3"/>
  <c r="BG22" i="3"/>
  <c r="BJ22" i="3"/>
  <c r="BN22" i="3"/>
  <c r="BA22" i="3"/>
  <c r="BI22" i="3"/>
  <c r="BP22" i="3"/>
  <c r="BU22" i="3"/>
  <c r="BY22" i="3"/>
  <c r="CC22" i="3"/>
  <c r="BL22" i="3"/>
  <c r="BB22" i="3"/>
  <c r="BQ22" i="3"/>
  <c r="BV22" i="3"/>
  <c r="BZ22" i="3"/>
  <c r="CD22" i="3"/>
  <c r="BS22" i="3"/>
  <c r="BF22" i="3"/>
  <c r="BM22" i="3"/>
  <c r="BT22" i="3"/>
  <c r="BX22" i="3"/>
  <c r="CB22" i="3"/>
  <c r="AY22" i="3"/>
  <c r="BW22" i="3"/>
  <c r="CA22" i="3"/>
  <c r="AZ20" i="3"/>
  <c r="BD20" i="3"/>
  <c r="BH20" i="3"/>
  <c r="BK20" i="3"/>
  <c r="BO20" i="3"/>
  <c r="BS20" i="3"/>
  <c r="BW20" i="3"/>
  <c r="CA20" i="3"/>
  <c r="BA20" i="3"/>
  <c r="BI20" i="3"/>
  <c r="BL20" i="3"/>
  <c r="BP20" i="3"/>
  <c r="BT20" i="3"/>
  <c r="BX20" i="3"/>
  <c r="CB20" i="3"/>
  <c r="BC20" i="3"/>
  <c r="BG20" i="3"/>
  <c r="BJ20" i="3"/>
  <c r="BN20" i="3"/>
  <c r="BV20" i="3"/>
  <c r="BZ20" i="3"/>
  <c r="CD20" i="3"/>
  <c r="BB20" i="3"/>
  <c r="BQ20" i="3"/>
  <c r="BF20" i="3"/>
  <c r="BU20" i="3"/>
  <c r="AY20" i="3"/>
  <c r="BM20" i="3"/>
  <c r="CC20" i="3"/>
  <c r="BY20" i="3"/>
  <c r="AZ18" i="3"/>
  <c r="BD18" i="3"/>
  <c r="BH18" i="3"/>
  <c r="BK18" i="3"/>
  <c r="BO18" i="3"/>
  <c r="BS18" i="3"/>
  <c r="BW18" i="3"/>
  <c r="CA18" i="3"/>
  <c r="BA18" i="3"/>
  <c r="BI18" i="3"/>
  <c r="BL18" i="3"/>
  <c r="BP18" i="3"/>
  <c r="BT18" i="3"/>
  <c r="BX18" i="3"/>
  <c r="CB18" i="3"/>
  <c r="BC18" i="3"/>
  <c r="BG18" i="3"/>
  <c r="BJ18" i="3"/>
  <c r="BN18" i="3"/>
  <c r="BV18" i="3"/>
  <c r="BZ18" i="3"/>
  <c r="CD18" i="3"/>
  <c r="BB18" i="3"/>
  <c r="BQ18" i="3"/>
  <c r="BF18" i="3"/>
  <c r="BU18" i="3"/>
  <c r="BY18" i="3"/>
  <c r="BM18" i="3"/>
  <c r="CC18" i="3"/>
  <c r="AY18" i="3"/>
  <c r="AZ16" i="3"/>
  <c r="BD16" i="3"/>
  <c r="BH16" i="3"/>
  <c r="BK16" i="3"/>
  <c r="BO16" i="3"/>
  <c r="BS16" i="3"/>
  <c r="BW16" i="3"/>
  <c r="CA16" i="3"/>
  <c r="BA16" i="3"/>
  <c r="BI16" i="3"/>
  <c r="BL16" i="3"/>
  <c r="BP16" i="3"/>
  <c r="BT16" i="3"/>
  <c r="BX16" i="3"/>
  <c r="CB16" i="3"/>
  <c r="BC16" i="3"/>
  <c r="BG16" i="3"/>
  <c r="BJ16" i="3"/>
  <c r="BN16" i="3"/>
  <c r="BV16" i="3"/>
  <c r="BZ16" i="3"/>
  <c r="CD16" i="3"/>
  <c r="BB16" i="3"/>
  <c r="BQ16" i="3"/>
  <c r="BY16" i="3"/>
  <c r="BF16" i="3"/>
  <c r="BU16" i="3"/>
  <c r="AY16" i="3"/>
  <c r="BM16" i="3"/>
  <c r="CC16" i="3"/>
  <c r="AZ14" i="3"/>
  <c r="BD14" i="3"/>
  <c r="BH14" i="3"/>
  <c r="BK14" i="3"/>
  <c r="BO14" i="3"/>
  <c r="BS14" i="3"/>
  <c r="BW14" i="3"/>
  <c r="CA14" i="3"/>
  <c r="BA14" i="3"/>
  <c r="BI14" i="3"/>
  <c r="BL14" i="3"/>
  <c r="BP14" i="3"/>
  <c r="BT14" i="3"/>
  <c r="BX14" i="3"/>
  <c r="CB14" i="3"/>
  <c r="BC14" i="3"/>
  <c r="BG14" i="3"/>
  <c r="BJ14" i="3"/>
  <c r="BN14" i="3"/>
  <c r="BV14" i="3"/>
  <c r="BZ14" i="3"/>
  <c r="CD14" i="3"/>
  <c r="BB14" i="3"/>
  <c r="BQ14" i="3"/>
  <c r="BF14" i="3"/>
  <c r="BU14" i="3"/>
  <c r="BM14" i="3"/>
  <c r="CC14" i="3"/>
  <c r="AY14" i="3"/>
  <c r="BY14" i="3"/>
  <c r="AZ12" i="3"/>
  <c r="BD12" i="3"/>
  <c r="BH12" i="3"/>
  <c r="BK12" i="3"/>
  <c r="BO12" i="3"/>
  <c r="BS12" i="3"/>
  <c r="BW12" i="3"/>
  <c r="CA12" i="3"/>
  <c r="BA12" i="3"/>
  <c r="BI12" i="3"/>
  <c r="BL12" i="3"/>
  <c r="BP12" i="3"/>
  <c r="BT12" i="3"/>
  <c r="BX12" i="3"/>
  <c r="CB12" i="3"/>
  <c r="BC12" i="3"/>
  <c r="BG12" i="3"/>
  <c r="BJ12" i="3"/>
  <c r="BN12" i="3"/>
  <c r="BV12" i="3"/>
  <c r="BZ12" i="3"/>
  <c r="CD12" i="3"/>
  <c r="BB12" i="3"/>
  <c r="BQ12" i="3"/>
  <c r="BY12" i="3"/>
  <c r="BF12" i="3"/>
  <c r="BU12" i="3"/>
  <c r="BM12" i="3"/>
  <c r="CC12" i="3"/>
  <c r="AY27" i="3"/>
  <c r="AZ21" i="3"/>
  <c r="BD21" i="3"/>
  <c r="BH21" i="3"/>
  <c r="BK21" i="3"/>
  <c r="BO21" i="3"/>
  <c r="BS21" i="3"/>
  <c r="BW21" i="3"/>
  <c r="CA21" i="3"/>
  <c r="BA21" i="3"/>
  <c r="BI21" i="3"/>
  <c r="BL21" i="3"/>
  <c r="BP21" i="3"/>
  <c r="BT21" i="3"/>
  <c r="BX21" i="3"/>
  <c r="CB21" i="3"/>
  <c r="BC21" i="3"/>
  <c r="BG21" i="3"/>
  <c r="BJ21" i="3"/>
  <c r="BN21" i="3"/>
  <c r="BV21" i="3"/>
  <c r="BZ21" i="3"/>
  <c r="CD21" i="3"/>
  <c r="BB21" i="3"/>
  <c r="BQ21" i="3"/>
  <c r="BF21" i="3"/>
  <c r="BU21" i="3"/>
  <c r="BY21" i="3"/>
  <c r="BM21" i="3"/>
  <c r="CC21" i="3"/>
  <c r="AY21" i="3"/>
  <c r="AZ19" i="3"/>
  <c r="BD19" i="3"/>
  <c r="BH19" i="3"/>
  <c r="BK19" i="3"/>
  <c r="BO19" i="3"/>
  <c r="BS19" i="3"/>
  <c r="BW19" i="3"/>
  <c r="CA19" i="3"/>
  <c r="BA19" i="3"/>
  <c r="BI19" i="3"/>
  <c r="BL19" i="3"/>
  <c r="BP19" i="3"/>
  <c r="BT19" i="3"/>
  <c r="BX19" i="3"/>
  <c r="CB19" i="3"/>
  <c r="BC19" i="3"/>
  <c r="BG19" i="3"/>
  <c r="BJ19" i="3"/>
  <c r="BN19" i="3"/>
  <c r="BV19" i="3"/>
  <c r="BZ19" i="3"/>
  <c r="CD19" i="3"/>
  <c r="BB19" i="3"/>
  <c r="BQ19" i="3"/>
  <c r="AY19" i="3"/>
  <c r="BY19" i="3"/>
  <c r="BF19" i="3"/>
  <c r="BU19" i="3"/>
  <c r="BM19" i="3"/>
  <c r="CC19" i="3"/>
  <c r="AZ17" i="3"/>
  <c r="BD17" i="3"/>
  <c r="BH17" i="3"/>
  <c r="BK17" i="3"/>
  <c r="BO17" i="3"/>
  <c r="BS17" i="3"/>
  <c r="BW17" i="3"/>
  <c r="CA17" i="3"/>
  <c r="BA17" i="3"/>
  <c r="BI17" i="3"/>
  <c r="BL17" i="3"/>
  <c r="BP17" i="3"/>
  <c r="BT17" i="3"/>
  <c r="BX17" i="3"/>
  <c r="CB17" i="3"/>
  <c r="BC17" i="3"/>
  <c r="BG17" i="3"/>
  <c r="BJ17" i="3"/>
  <c r="BN17" i="3"/>
  <c r="BV17" i="3"/>
  <c r="BZ17" i="3"/>
  <c r="CD17" i="3"/>
  <c r="BB17" i="3"/>
  <c r="BQ17" i="3"/>
  <c r="BF17" i="3"/>
  <c r="BU17" i="3"/>
  <c r="BM17" i="3"/>
  <c r="CC17" i="3"/>
  <c r="BY17" i="3"/>
  <c r="AY17" i="3"/>
  <c r="AZ15" i="3"/>
  <c r="BD15" i="3"/>
  <c r="BH15" i="3"/>
  <c r="BK15" i="3"/>
  <c r="BO15" i="3"/>
  <c r="BS15" i="3"/>
  <c r="BW15" i="3"/>
  <c r="CA15" i="3"/>
  <c r="BA15" i="3"/>
  <c r="BI15" i="3"/>
  <c r="BL15" i="3"/>
  <c r="BP15" i="3"/>
  <c r="BT15" i="3"/>
  <c r="BX15" i="3"/>
  <c r="CB15" i="3"/>
  <c r="BC15" i="3"/>
  <c r="BG15" i="3"/>
  <c r="BJ15" i="3"/>
  <c r="BN15" i="3"/>
  <c r="BV15" i="3"/>
  <c r="BZ15" i="3"/>
  <c r="CD15" i="3"/>
  <c r="BB15" i="3"/>
  <c r="BQ15" i="3"/>
  <c r="AY15" i="3"/>
  <c r="BY15" i="3"/>
  <c r="BF15" i="3"/>
  <c r="BU15" i="3"/>
  <c r="BM15" i="3"/>
  <c r="CC15" i="3"/>
  <c r="AZ22" i="2"/>
  <c r="BA22" i="2"/>
  <c r="BC22" i="2"/>
  <c r="BG22" i="2"/>
  <c r="BN22" i="2"/>
  <c r="BR22" i="2"/>
  <c r="BV22" i="2"/>
  <c r="BZ22" i="2"/>
  <c r="CD22" i="2"/>
  <c r="BB22" i="2"/>
  <c r="BJ22" i="2"/>
  <c r="BM22" i="2"/>
  <c r="BQ22" i="2"/>
  <c r="BU22" i="2"/>
  <c r="BY22" i="2"/>
  <c r="CC22" i="2"/>
  <c r="BH22" i="2"/>
  <c r="BO22" i="2"/>
  <c r="BW22" i="2"/>
  <c r="CE22" i="2"/>
  <c r="BP22" i="2"/>
  <c r="BE22" i="2"/>
  <c r="BL22" i="2"/>
  <c r="BT22" i="2"/>
  <c r="CB22" i="2"/>
  <c r="BI22" i="2"/>
  <c r="BX22" i="2"/>
  <c r="CA22" i="2"/>
  <c r="BK22" i="2"/>
  <c r="BD22" i="2"/>
  <c r="BB18" i="2"/>
  <c r="BJ18" i="2"/>
  <c r="BM18" i="2"/>
  <c r="BQ18" i="2"/>
  <c r="BU18" i="2"/>
  <c r="BY18" i="2"/>
  <c r="CC18" i="2"/>
  <c r="AZ18" i="2"/>
  <c r="BG18" i="2"/>
  <c r="BN18" i="2"/>
  <c r="BR18" i="2"/>
  <c r="BV18" i="2"/>
  <c r="BZ18" i="2"/>
  <c r="CD18" i="2"/>
  <c r="BA18" i="2"/>
  <c r="BE18" i="2"/>
  <c r="BI18" i="2"/>
  <c r="BL18" i="2"/>
  <c r="BP18" i="2"/>
  <c r="BT18" i="2"/>
  <c r="BX18" i="2"/>
  <c r="CB18" i="2"/>
  <c r="BO18" i="2"/>
  <c r="CE18" i="2"/>
  <c r="BK18" i="2"/>
  <c r="CA18" i="2"/>
  <c r="BH18" i="2"/>
  <c r="BW18" i="2"/>
  <c r="BD18" i="2"/>
  <c r="BB16" i="2"/>
  <c r="BJ16" i="2"/>
  <c r="BM16" i="2"/>
  <c r="BQ16" i="2"/>
  <c r="BU16" i="2"/>
  <c r="BY16" i="2"/>
  <c r="CC16" i="2"/>
  <c r="BC16" i="2"/>
  <c r="BG16" i="2"/>
  <c r="BN16" i="2"/>
  <c r="BR16" i="2"/>
  <c r="BV16" i="2"/>
  <c r="BZ16" i="2"/>
  <c r="CD16" i="2"/>
  <c r="AZ16" i="2"/>
  <c r="BA16" i="2"/>
  <c r="BE16" i="2"/>
  <c r="BI16" i="2"/>
  <c r="BL16" i="2"/>
  <c r="BP16" i="2"/>
  <c r="BT16" i="2"/>
  <c r="BX16" i="2"/>
  <c r="CB16" i="2"/>
  <c r="BO16" i="2"/>
  <c r="CE16" i="2"/>
  <c r="BK16" i="2"/>
  <c r="CA16" i="2"/>
  <c r="BH16" i="2"/>
  <c r="BW16" i="2"/>
  <c r="BD16" i="2"/>
  <c r="AZ21" i="2"/>
  <c r="BC21" i="2"/>
  <c r="BG21" i="2"/>
  <c r="BN21" i="2"/>
  <c r="BR21" i="2"/>
  <c r="BV21" i="2"/>
  <c r="BZ21" i="2"/>
  <c r="CD21" i="2"/>
  <c r="BA21" i="2"/>
  <c r="BE21" i="2"/>
  <c r="BI21" i="2"/>
  <c r="BL21" i="2"/>
  <c r="BP21" i="2"/>
  <c r="BT21" i="2"/>
  <c r="BX21" i="2"/>
  <c r="CB21" i="2"/>
  <c r="BD21" i="2"/>
  <c r="BK21" i="2"/>
  <c r="CA21" i="2"/>
  <c r="BB21" i="2"/>
  <c r="BJ21" i="2"/>
  <c r="BQ21" i="2"/>
  <c r="BY21" i="2"/>
  <c r="BM21" i="2"/>
  <c r="CC21" i="2"/>
  <c r="CE21" i="2"/>
  <c r="BH21" i="2"/>
  <c r="BW21" i="2"/>
  <c r="BO21" i="2"/>
  <c r="BU21" i="2"/>
  <c r="BB19" i="2"/>
  <c r="BC19" i="2"/>
  <c r="BG19" i="2"/>
  <c r="BN19" i="2"/>
  <c r="BR19" i="2"/>
  <c r="BV19" i="2"/>
  <c r="BZ19" i="2"/>
  <c r="CD19" i="2"/>
  <c r="BA19" i="2"/>
  <c r="BE19" i="2"/>
  <c r="BI19" i="2"/>
  <c r="BL19" i="2"/>
  <c r="BP19" i="2"/>
  <c r="BT19" i="2"/>
  <c r="BX19" i="2"/>
  <c r="CB19" i="2"/>
  <c r="BK19" i="2"/>
  <c r="CA19" i="2"/>
  <c r="BJ19" i="2"/>
  <c r="BQ19" i="2"/>
  <c r="BY19" i="2"/>
  <c r="AZ19" i="2"/>
  <c r="BM19" i="2"/>
  <c r="CC19" i="2"/>
  <c r="BO19" i="2"/>
  <c r="CE19" i="2"/>
  <c r="BH19" i="2"/>
  <c r="BW19" i="2"/>
  <c r="BU19" i="2"/>
  <c r="BD19" i="2"/>
  <c r="AZ17" i="2"/>
  <c r="BB17" i="2"/>
  <c r="BJ17" i="2"/>
  <c r="BM17" i="2"/>
  <c r="BQ17" i="2"/>
  <c r="BU17" i="2"/>
  <c r="BY17" i="2"/>
  <c r="CC17" i="2"/>
  <c r="BC17" i="2"/>
  <c r="BG17" i="2"/>
  <c r="BN17" i="2"/>
  <c r="BR17" i="2"/>
  <c r="BV17" i="2"/>
  <c r="BZ17" i="2"/>
  <c r="CD17" i="2"/>
  <c r="BA17" i="2"/>
  <c r="BE17" i="2"/>
  <c r="BI17" i="2"/>
  <c r="BL17" i="2"/>
  <c r="BP17" i="2"/>
  <c r="BT17" i="2"/>
  <c r="BX17" i="2"/>
  <c r="CB17" i="2"/>
  <c r="BO17" i="2"/>
  <c r="CE17" i="2"/>
  <c r="BK17" i="2"/>
  <c r="CA17" i="2"/>
  <c r="BW17" i="2"/>
  <c r="BH17" i="2"/>
  <c r="BD17" i="2"/>
  <c r="BB15" i="2"/>
  <c r="BJ15" i="2"/>
  <c r="BM15" i="2"/>
  <c r="BQ15" i="2"/>
  <c r="BU15" i="2"/>
  <c r="BY15" i="2"/>
  <c r="CC15" i="2"/>
  <c r="BC15" i="2"/>
  <c r="BG15" i="2"/>
  <c r="BN15" i="2"/>
  <c r="BR15" i="2"/>
  <c r="BV15" i="2"/>
  <c r="BZ15" i="2"/>
  <c r="CD15" i="2"/>
  <c r="BA15" i="2"/>
  <c r="BE15" i="2"/>
  <c r="BI15" i="2"/>
  <c r="BL15" i="2"/>
  <c r="BP15" i="2"/>
  <c r="BT15" i="2"/>
  <c r="BX15" i="2"/>
  <c r="CB15" i="2"/>
  <c r="AZ15" i="2"/>
  <c r="BO15" i="2"/>
  <c r="CE15" i="2"/>
  <c r="BK15" i="2"/>
  <c r="CA15" i="2"/>
  <c r="BW15" i="2"/>
  <c r="BH15" i="2"/>
  <c r="BD15" i="2"/>
  <c r="BC20" i="2"/>
  <c r="BG20" i="2"/>
  <c r="BN20" i="2"/>
  <c r="BR20" i="2"/>
  <c r="BV20" i="2"/>
  <c r="BZ20" i="2"/>
  <c r="CD20" i="2"/>
  <c r="AZ20" i="2"/>
  <c r="BA20" i="2"/>
  <c r="BE20" i="2"/>
  <c r="BI20" i="2"/>
  <c r="BL20" i="2"/>
  <c r="BP20" i="2"/>
  <c r="BT20" i="2"/>
  <c r="BX20" i="2"/>
  <c r="CB20" i="2"/>
  <c r="BD20" i="2"/>
  <c r="BK20" i="2"/>
  <c r="CA20" i="2"/>
  <c r="BB20" i="2"/>
  <c r="BJ20" i="2"/>
  <c r="BQ20" i="2"/>
  <c r="BY20" i="2"/>
  <c r="BM20" i="2"/>
  <c r="CC20" i="2"/>
  <c r="CE20" i="2"/>
  <c r="BH20" i="2"/>
  <c r="BW20" i="2"/>
  <c r="BO20" i="2"/>
  <c r="BU20" i="2"/>
  <c r="BB14" i="2"/>
  <c r="BJ14" i="2"/>
  <c r="BM14" i="2"/>
  <c r="BQ14" i="2"/>
  <c r="BU14" i="2"/>
  <c r="BY14" i="2"/>
  <c r="CC14" i="2"/>
  <c r="AZ14" i="2"/>
  <c r="BC14" i="2"/>
  <c r="BG14" i="2"/>
  <c r="BN14" i="2"/>
  <c r="BR14" i="2"/>
  <c r="BV14" i="2"/>
  <c r="BZ14" i="2"/>
  <c r="CD14" i="2"/>
  <c r="BA14" i="2"/>
  <c r="BE14" i="2"/>
  <c r="BI14" i="2"/>
  <c r="BL14" i="2"/>
  <c r="BP14" i="2"/>
  <c r="BT14" i="2"/>
  <c r="BX14" i="2"/>
  <c r="CB14" i="2"/>
  <c r="BO14" i="2"/>
  <c r="CE14" i="2"/>
  <c r="BK14" i="2"/>
  <c r="CA14" i="2"/>
  <c r="BH14" i="2"/>
  <c r="BW14" i="2"/>
  <c r="BD14" i="2"/>
  <c r="AW26" i="4"/>
  <c r="AW22" i="4"/>
  <c r="AW18" i="4"/>
  <c r="AW14" i="4"/>
  <c r="AW24" i="4"/>
  <c r="AW16" i="4"/>
  <c r="AW25" i="4"/>
  <c r="AW21" i="4"/>
  <c r="AW17" i="4"/>
  <c r="AW13" i="4"/>
  <c r="AW28" i="4"/>
  <c r="AW20" i="4"/>
  <c r="AW27" i="4"/>
  <c r="AW19" i="4"/>
  <c r="AW15" i="4"/>
  <c r="AR29" i="2"/>
  <c r="AQ29" i="2"/>
  <c r="AS29" i="2"/>
  <c r="AT29" i="2"/>
  <c r="E11" i="8"/>
  <c r="F11" i="8"/>
  <c r="G11" i="8"/>
  <c r="H11" i="8"/>
  <c r="I11" i="8"/>
  <c r="J11" i="8"/>
  <c r="K11" i="8"/>
  <c r="M11" i="8"/>
  <c r="N11" i="8"/>
  <c r="O11" i="8"/>
  <c r="P11" i="8"/>
  <c r="Q11" i="8"/>
  <c r="R11" i="8"/>
  <c r="S11" i="8"/>
  <c r="T11" i="8"/>
  <c r="U11" i="8"/>
  <c r="V11" i="8"/>
  <c r="W11" i="8"/>
  <c r="Y11" i="8"/>
  <c r="Z11" i="8"/>
  <c r="AA11" i="8"/>
  <c r="AB11" i="8"/>
  <c r="AC11" i="8"/>
  <c r="AD11" i="8"/>
  <c r="AE11" i="8"/>
  <c r="AF11" i="8"/>
  <c r="AG11" i="8"/>
  <c r="E19" i="8"/>
  <c r="F19" i="8"/>
  <c r="G19" i="8"/>
  <c r="H19" i="8"/>
  <c r="I19" i="8"/>
  <c r="J19" i="8"/>
  <c r="K19" i="8"/>
  <c r="M19" i="8"/>
  <c r="N19" i="8"/>
  <c r="O19" i="8"/>
  <c r="P19" i="8"/>
  <c r="Q19" i="8"/>
  <c r="R19" i="8"/>
  <c r="S19" i="8"/>
  <c r="T19" i="8"/>
  <c r="U19" i="8"/>
  <c r="V19" i="8"/>
  <c r="W19" i="8"/>
  <c r="Y19" i="8"/>
  <c r="Z19" i="8"/>
  <c r="AA19" i="8"/>
  <c r="AB19" i="8"/>
  <c r="AC19" i="8"/>
  <c r="AD19" i="8"/>
  <c r="AE19" i="8"/>
  <c r="AF19" i="8"/>
  <c r="AG19" i="8"/>
  <c r="E20" i="8"/>
  <c r="F20" i="8"/>
  <c r="G20" i="8"/>
  <c r="H20" i="8"/>
  <c r="I20" i="8"/>
  <c r="J20" i="8"/>
  <c r="K20" i="8"/>
  <c r="M20" i="8"/>
  <c r="N20" i="8"/>
  <c r="O20" i="8"/>
  <c r="P20" i="8"/>
  <c r="Q20" i="8"/>
  <c r="R20" i="8"/>
  <c r="S20" i="8"/>
  <c r="T20" i="8"/>
  <c r="U20" i="8"/>
  <c r="V20" i="8"/>
  <c r="W20" i="8"/>
  <c r="Y20" i="8"/>
  <c r="Z20" i="8"/>
  <c r="AA20" i="8"/>
  <c r="AB20" i="8"/>
  <c r="AC20" i="8"/>
  <c r="AD20" i="8"/>
  <c r="AE20" i="8"/>
  <c r="AF20" i="8"/>
  <c r="AG20" i="8"/>
  <c r="E31" i="8"/>
  <c r="F31" i="8"/>
  <c r="G31" i="8"/>
  <c r="H31" i="8"/>
  <c r="I31" i="8"/>
  <c r="J31" i="8"/>
  <c r="K31" i="8"/>
  <c r="M31" i="8"/>
  <c r="N31" i="8"/>
  <c r="O31" i="8"/>
  <c r="P31" i="8"/>
  <c r="Q31" i="8"/>
  <c r="R31" i="8"/>
  <c r="S31" i="8"/>
  <c r="T31" i="8"/>
  <c r="U31" i="8"/>
  <c r="V31" i="8"/>
  <c r="W31" i="8"/>
  <c r="Y31" i="8"/>
  <c r="Z31" i="8"/>
  <c r="AA31" i="8"/>
  <c r="AB31" i="8"/>
  <c r="AC31" i="8"/>
  <c r="AD31" i="8"/>
  <c r="AE31" i="8"/>
  <c r="AF31" i="8"/>
  <c r="AG31" i="8"/>
  <c r="E41" i="8"/>
  <c r="F41" i="8"/>
  <c r="G41" i="8"/>
  <c r="H41" i="8"/>
  <c r="I41" i="8"/>
  <c r="J41" i="8"/>
  <c r="K41" i="8"/>
  <c r="M41" i="8"/>
  <c r="N41" i="8"/>
  <c r="O41" i="8"/>
  <c r="P41" i="8"/>
  <c r="Q41" i="8"/>
  <c r="R41" i="8"/>
  <c r="S41" i="8"/>
  <c r="T41" i="8"/>
  <c r="U41" i="8"/>
  <c r="W41" i="8"/>
  <c r="X41" i="8"/>
  <c r="Y41" i="8"/>
  <c r="Z41" i="8"/>
  <c r="AA41" i="8"/>
  <c r="AB41" i="8"/>
  <c r="AC41" i="8"/>
  <c r="AD41" i="8"/>
  <c r="AE41" i="8"/>
  <c r="AF41" i="8"/>
  <c r="AG41" i="8"/>
  <c r="E42" i="8"/>
  <c r="F42" i="8"/>
  <c r="G42" i="8"/>
  <c r="H42" i="8"/>
  <c r="I42" i="8"/>
  <c r="J42" i="8"/>
  <c r="K42" i="8"/>
  <c r="M42" i="8"/>
  <c r="N42" i="8"/>
  <c r="O42" i="8"/>
  <c r="P42" i="8"/>
  <c r="Q42" i="8"/>
  <c r="R42" i="8"/>
  <c r="S42" i="8"/>
  <c r="T42" i="8"/>
  <c r="U42" i="8"/>
  <c r="W42" i="8"/>
  <c r="X42" i="8"/>
  <c r="Y42" i="8"/>
  <c r="Z42" i="8"/>
  <c r="AA42" i="8"/>
  <c r="AB42" i="8"/>
  <c r="AC42" i="8"/>
  <c r="AD42" i="8"/>
  <c r="AE42" i="8"/>
  <c r="AF42" i="8"/>
  <c r="AG42" i="8"/>
  <c r="AS19" i="1"/>
  <c r="AT23" i="1"/>
  <c r="AS27" i="1"/>
  <c r="BF36" i="2" l="1"/>
  <c r="BS36" i="2"/>
  <c r="BD36" i="1"/>
  <c r="BY36" i="2"/>
  <c r="BJ36" i="2"/>
  <c r="BH36" i="2"/>
  <c r="CE36" i="2"/>
  <c r="BT36" i="2"/>
  <c r="BE36" i="2"/>
  <c r="BV36" i="2"/>
  <c r="BC36" i="2"/>
  <c r="BQ36" i="2"/>
  <c r="CB36" i="1"/>
  <c r="BK36" i="2"/>
  <c r="BX36" i="2"/>
  <c r="BI36" i="2"/>
  <c r="BZ36" i="2"/>
  <c r="BG36" i="2"/>
  <c r="BU36" i="2"/>
  <c r="BB36" i="2"/>
  <c r="BW36" i="2"/>
  <c r="BO36" i="2"/>
  <c r="BP36" i="2"/>
  <c r="BA36" i="2"/>
  <c r="BR36" i="2"/>
  <c r="BD36" i="2"/>
  <c r="CA36" i="2"/>
  <c r="CB36" i="2"/>
  <c r="BL36" i="2"/>
  <c r="CD36" i="2"/>
  <c r="BN36" i="2"/>
  <c r="CC36" i="2"/>
  <c r="BM36" i="2"/>
  <c r="BF36" i="1"/>
  <c r="BM36" i="1"/>
  <c r="BB36" i="1"/>
  <c r="BI36" i="1"/>
  <c r="BX36" i="1"/>
  <c r="BS36" i="1"/>
  <c r="BE36" i="1"/>
  <c r="BR36" i="1"/>
  <c r="BC36" i="1"/>
  <c r="BQ36" i="1"/>
  <c r="BT36" i="1"/>
  <c r="BP36" i="1"/>
  <c r="BA36" i="1"/>
  <c r="BO36" i="1"/>
  <c r="AZ36" i="1"/>
  <c r="BN36" i="1"/>
  <c r="AY36" i="1"/>
  <c r="CA36" i="1"/>
  <c r="BL36" i="1"/>
  <c r="BZ36" i="1"/>
  <c r="BK36" i="1"/>
  <c r="BY36" i="1"/>
  <c r="BJ36" i="1"/>
  <c r="BW36" i="1"/>
  <c r="BV36" i="1"/>
  <c r="BH36" i="1"/>
  <c r="BU36" i="1"/>
  <c r="BG36" i="1"/>
  <c r="AR12" i="1"/>
  <c r="AZ36" i="2"/>
  <c r="AS22" i="1"/>
  <c r="AQ18" i="1"/>
  <c r="AW12" i="4"/>
  <c r="AO25" i="4"/>
  <c r="AO21" i="4"/>
  <c r="AO17" i="4"/>
  <c r="AO13" i="4"/>
  <c r="AR11" i="4"/>
  <c r="AS27" i="2"/>
  <c r="AS23" i="2"/>
  <c r="AS19" i="2"/>
  <c r="AS15" i="2"/>
  <c r="AR29" i="1"/>
  <c r="AS25" i="1"/>
  <c r="AR21" i="1"/>
  <c r="AS17" i="1"/>
  <c r="AR13" i="1"/>
  <c r="AR27" i="4"/>
  <c r="AR19" i="4"/>
  <c r="AR23" i="4"/>
  <c r="AR15" i="4"/>
  <c r="AR28" i="4"/>
  <c r="AR24" i="4"/>
  <c r="AR20" i="4"/>
  <c r="AO16" i="4"/>
  <c r="AR12" i="4"/>
  <c r="AQ21" i="4"/>
  <c r="AQ13" i="4"/>
  <c r="AP23" i="4"/>
  <c r="AP15" i="4"/>
  <c r="AQ25" i="4"/>
  <c r="AP27" i="4"/>
  <c r="AP26" i="4"/>
  <c r="AP22" i="4"/>
  <c r="AP18" i="4"/>
  <c r="AP14" i="4"/>
  <c r="AQ17" i="4"/>
  <c r="AP19" i="4"/>
  <c r="AO20" i="4"/>
  <c r="AR16" i="4"/>
  <c r="AO27" i="4"/>
  <c r="AO23" i="4"/>
  <c r="AO19" i="4"/>
  <c r="AO15" i="4"/>
  <c r="AQ28" i="4"/>
  <c r="AQ24" i="4"/>
  <c r="AQ20" i="4"/>
  <c r="AQ16" i="4"/>
  <c r="AQ12" i="4"/>
  <c r="AP12" i="4"/>
  <c r="AP16" i="4"/>
  <c r="AP20" i="4"/>
  <c r="AP24" i="4"/>
  <c r="AP28" i="4"/>
  <c r="AR13" i="4"/>
  <c r="AR17" i="4"/>
  <c r="AR21" i="4"/>
  <c r="AR25" i="4"/>
  <c r="AO24" i="4"/>
  <c r="AO12" i="4"/>
  <c r="AO26" i="4"/>
  <c r="AO22" i="4"/>
  <c r="AO18" i="4"/>
  <c r="AO14" i="4"/>
  <c r="AQ27" i="4"/>
  <c r="AQ23" i="4"/>
  <c r="AQ19" i="4"/>
  <c r="AQ15" i="4"/>
  <c r="AP13" i="4"/>
  <c r="AP17" i="4"/>
  <c r="AP21" i="4"/>
  <c r="AP25" i="4"/>
  <c r="AR14" i="4"/>
  <c r="AR18" i="4"/>
  <c r="AR22" i="4"/>
  <c r="AR26" i="4"/>
  <c r="AO28" i="4"/>
  <c r="AQ26" i="4"/>
  <c r="AQ22" i="4"/>
  <c r="AQ18" i="4"/>
  <c r="AQ14" i="4"/>
  <c r="AR11" i="3"/>
  <c r="AR25" i="3"/>
  <c r="AR21" i="3"/>
  <c r="AR17" i="3"/>
  <c r="AT12" i="3"/>
  <c r="AQ28" i="3"/>
  <c r="AQ24" i="3"/>
  <c r="AQ20" i="3"/>
  <c r="AQ16" i="3"/>
  <c r="AR27" i="3"/>
  <c r="AR23" i="3"/>
  <c r="AR19" i="3"/>
  <c r="AR15" i="3"/>
  <c r="AS11" i="3"/>
  <c r="AQ27" i="3"/>
  <c r="AQ23" i="3"/>
  <c r="AQ19" i="3"/>
  <c r="AQ15" i="3"/>
  <c r="AS26" i="3"/>
  <c r="AS22" i="3"/>
  <c r="AS18" i="3"/>
  <c r="AR13" i="3"/>
  <c r="AQ12" i="3"/>
  <c r="AT28" i="3"/>
  <c r="AT24" i="3"/>
  <c r="AT20" i="3"/>
  <c r="AT16" i="3"/>
  <c r="AQ26" i="3"/>
  <c r="AQ22" i="3"/>
  <c r="AQ18" i="3"/>
  <c r="AR12" i="3"/>
  <c r="AR16" i="3"/>
  <c r="AR20" i="3"/>
  <c r="AR24" i="3"/>
  <c r="AR28" i="3"/>
  <c r="AS25" i="3"/>
  <c r="AS21" i="3"/>
  <c r="AS17" i="3"/>
  <c r="AS13" i="3"/>
  <c r="AT13" i="3"/>
  <c r="AT17" i="3"/>
  <c r="AT21" i="3"/>
  <c r="AT25" i="3"/>
  <c r="AQ25" i="3"/>
  <c r="AQ21" i="3"/>
  <c r="AQ17" i="3"/>
  <c r="AQ13" i="3"/>
  <c r="AS28" i="3"/>
  <c r="AS24" i="3"/>
  <c r="AS20" i="3"/>
  <c r="AS16" i="3"/>
  <c r="AS12" i="3"/>
  <c r="AT18" i="3"/>
  <c r="AT22" i="3"/>
  <c r="AT26" i="3"/>
  <c r="AQ11" i="3"/>
  <c r="AR18" i="3"/>
  <c r="AR22" i="3"/>
  <c r="AR26" i="3"/>
  <c r="AS27" i="3"/>
  <c r="AS23" i="3"/>
  <c r="AS19" i="3"/>
  <c r="AS15" i="3"/>
  <c r="AT11" i="3"/>
  <c r="AT15" i="3"/>
  <c r="AT19" i="3"/>
  <c r="AT23" i="3"/>
  <c r="AT27" i="3"/>
  <c r="AR26" i="2"/>
  <c r="AR22" i="2"/>
  <c r="AT18" i="2"/>
  <c r="AT14" i="2"/>
  <c r="AT28" i="2"/>
  <c r="AT24" i="2"/>
  <c r="AT20" i="2"/>
  <c r="AT16" i="2"/>
  <c r="AT12" i="2"/>
  <c r="AT25" i="2"/>
  <c r="AT21" i="2"/>
  <c r="AT17" i="2"/>
  <c r="AT13" i="2"/>
  <c r="AS12" i="2"/>
  <c r="AQ12" i="2"/>
  <c r="AQ26" i="2"/>
  <c r="AQ22" i="2"/>
  <c r="AQ18" i="2"/>
  <c r="AQ14" i="2"/>
  <c r="AR14" i="2"/>
  <c r="AR18" i="2"/>
  <c r="AS26" i="2"/>
  <c r="AS22" i="2"/>
  <c r="AS18" i="2"/>
  <c r="AS14" i="2"/>
  <c r="AT22" i="2"/>
  <c r="AT26" i="2"/>
  <c r="AQ25" i="2"/>
  <c r="AQ21" i="2"/>
  <c r="AQ17" i="2"/>
  <c r="AQ13" i="2"/>
  <c r="AR15" i="2"/>
  <c r="AR19" i="2"/>
  <c r="AR23" i="2"/>
  <c r="AR27" i="2"/>
  <c r="AS25" i="2"/>
  <c r="AS21" i="2"/>
  <c r="AS17" i="2"/>
  <c r="AS13" i="2"/>
  <c r="AT15" i="2"/>
  <c r="AT19" i="2"/>
  <c r="AT23" i="2"/>
  <c r="AT27" i="2"/>
  <c r="AQ28" i="2"/>
  <c r="AQ24" i="2"/>
  <c r="AQ20" i="2"/>
  <c r="AQ16" i="2"/>
  <c r="AR12" i="2"/>
  <c r="AR16" i="2"/>
  <c r="AR20" i="2"/>
  <c r="AR24" i="2"/>
  <c r="AR28" i="2"/>
  <c r="AS28" i="2"/>
  <c r="AS24" i="2"/>
  <c r="AS20" i="2"/>
  <c r="AS16" i="2"/>
  <c r="AQ27" i="2"/>
  <c r="AQ23" i="2"/>
  <c r="AQ19" i="2"/>
  <c r="AQ15" i="2"/>
  <c r="AR13" i="2"/>
  <c r="AR17" i="2"/>
  <c r="AR21" i="2"/>
  <c r="AR25" i="2"/>
  <c r="AS28" i="1"/>
  <c r="AS24" i="1"/>
  <c r="AS20" i="1"/>
  <c r="AS16" i="1"/>
  <c r="AT15" i="1"/>
  <c r="AT26" i="1"/>
  <c r="AT22" i="1"/>
  <c r="AT18" i="1"/>
  <c r="AT14" i="1"/>
  <c r="AQ22" i="1"/>
  <c r="AR26" i="1"/>
  <c r="AR18" i="1"/>
  <c r="AS26" i="1"/>
  <c r="AT12" i="1"/>
  <c r="AR28" i="1"/>
  <c r="AR24" i="1"/>
  <c r="AR20" i="1"/>
  <c r="AR16" i="1"/>
  <c r="AR23" i="1"/>
  <c r="AR15" i="1"/>
  <c r="AQ12" i="1"/>
  <c r="AQ14" i="1"/>
  <c r="AR22" i="1"/>
  <c r="AR14" i="1"/>
  <c r="AS18" i="1"/>
  <c r="AQ26" i="1"/>
  <c r="AR27" i="1"/>
  <c r="AR19" i="1"/>
  <c r="AS12" i="1"/>
  <c r="AS14" i="1"/>
  <c r="AT28" i="1"/>
  <c r="AT20" i="1"/>
  <c r="AQ25" i="1"/>
  <c r="AQ13" i="1"/>
  <c r="AS29" i="1"/>
  <c r="AS21" i="1"/>
  <c r="AS13" i="1"/>
  <c r="AT27" i="1"/>
  <c r="AT19" i="1"/>
  <c r="AQ24" i="1"/>
  <c r="AQ16" i="1"/>
  <c r="AR25" i="1"/>
  <c r="AR17" i="1"/>
  <c r="AQ27" i="1"/>
  <c r="AQ23" i="1"/>
  <c r="AQ19" i="1"/>
  <c r="AQ15" i="1"/>
  <c r="AS23" i="1"/>
  <c r="AS15" i="1"/>
  <c r="AT29" i="1"/>
  <c r="AT25" i="1"/>
  <c r="AT21" i="1"/>
  <c r="AT17" i="1"/>
  <c r="AT13" i="1"/>
  <c r="AT24" i="1"/>
  <c r="AT16" i="1"/>
  <c r="AQ29" i="1"/>
  <c r="AQ21" i="1"/>
  <c r="AQ17" i="1"/>
  <c r="AQ28" i="1"/>
  <c r="AQ20" i="1"/>
  <c r="AL33" i="4" l="1"/>
  <c r="AM33" i="4"/>
  <c r="AN33" i="4"/>
  <c r="AP33" i="3"/>
  <c r="AN33" i="3"/>
  <c r="AO33" i="3"/>
  <c r="BR33" i="3" l="1"/>
  <c r="BR36" i="3" s="1"/>
  <c r="BE33" i="3"/>
  <c r="BE36" i="3" s="1"/>
  <c r="BN33" i="4"/>
  <c r="BN36" i="4" s="1"/>
  <c r="BC33" i="4"/>
  <c r="BC36" i="4" s="1"/>
  <c r="AY33" i="4"/>
  <c r="AY36" i="4" s="1"/>
  <c r="BQ33" i="4"/>
  <c r="BQ36" i="4" s="1"/>
  <c r="BH33" i="4"/>
  <c r="BH36" i="4" s="1"/>
  <c r="BU33" i="4"/>
  <c r="BU36" i="4" s="1"/>
  <c r="AW33" i="4"/>
  <c r="BD33" i="4"/>
  <c r="BD36" i="4" s="1"/>
  <c r="BL33" i="4"/>
  <c r="BL36" i="4" s="1"/>
  <c r="BY33" i="4"/>
  <c r="BS33" i="4"/>
  <c r="BS36" i="4" s="1"/>
  <c r="BZ33" i="4"/>
  <c r="BP33" i="4"/>
  <c r="BP36" i="4" s="1"/>
  <c r="AX33" i="4"/>
  <c r="AX36" i="4" s="1"/>
  <c r="BR33" i="4"/>
  <c r="BI33" i="4"/>
  <c r="BI36" i="4" s="1"/>
  <c r="BM33" i="4"/>
  <c r="BM36" i="4" s="1"/>
  <c r="BJ33" i="4"/>
  <c r="BJ36" i="4" s="1"/>
  <c r="BX33" i="4"/>
  <c r="BX36" i="4" s="1"/>
  <c r="BG33" i="4"/>
  <c r="BF33" i="4"/>
  <c r="BF36" i="4" s="1"/>
  <c r="BE33" i="4"/>
  <c r="BE36" i="4" s="1"/>
  <c r="BK33" i="4"/>
  <c r="BA33" i="4"/>
  <c r="BA36" i="4" s="1"/>
  <c r="BT33" i="4"/>
  <c r="BT36" i="4" s="1"/>
  <c r="BB33" i="4"/>
  <c r="BB36" i="4" s="1"/>
  <c r="BV33" i="4"/>
  <c r="BV36" i="4" s="1"/>
  <c r="AZ33" i="4"/>
  <c r="AZ36" i="4" s="1"/>
  <c r="BO33" i="4"/>
  <c r="BO36" i="4" s="1"/>
  <c r="BW33" i="4"/>
  <c r="BW36" i="4" s="1"/>
  <c r="AZ33" i="3"/>
  <c r="AZ36" i="3" s="1"/>
  <c r="BD33" i="3"/>
  <c r="BD36" i="3" s="1"/>
  <c r="BI33" i="3"/>
  <c r="BI36" i="3" s="1"/>
  <c r="BM33" i="3"/>
  <c r="BM36" i="3" s="1"/>
  <c r="BC33" i="3"/>
  <c r="BC36" i="3" s="1"/>
  <c r="BH33" i="3"/>
  <c r="BH36" i="3" s="1"/>
  <c r="BL33" i="3"/>
  <c r="BL36" i="3" s="1"/>
  <c r="BP33" i="3"/>
  <c r="BP36" i="3" s="1"/>
  <c r="BU33" i="3"/>
  <c r="BU36" i="3" s="1"/>
  <c r="BY33" i="3"/>
  <c r="BY36" i="3" s="1"/>
  <c r="CC33" i="3"/>
  <c r="CC36" i="3" s="1"/>
  <c r="BS33" i="3"/>
  <c r="BS36" i="3" s="1"/>
  <c r="BW33" i="3"/>
  <c r="BW36" i="3" s="1"/>
  <c r="CA33" i="3"/>
  <c r="CA36" i="3" s="1"/>
  <c r="BK33" i="3"/>
  <c r="BK36" i="3" s="1"/>
  <c r="BX33" i="3"/>
  <c r="BX36" i="3" s="1"/>
  <c r="BF33" i="3"/>
  <c r="BF36" i="3" s="1"/>
  <c r="BV33" i="3"/>
  <c r="BV36" i="3" s="1"/>
  <c r="BO33" i="3"/>
  <c r="BO36" i="3" s="1"/>
  <c r="BN33" i="3"/>
  <c r="BN36" i="3" s="1"/>
  <c r="BG33" i="3"/>
  <c r="BG36" i="3" s="1"/>
  <c r="BT33" i="3"/>
  <c r="BT36" i="3" s="1"/>
  <c r="BA33" i="3"/>
  <c r="BA36" i="3" s="1"/>
  <c r="BQ33" i="3"/>
  <c r="BQ36" i="3" s="1"/>
  <c r="CD33" i="3"/>
  <c r="CD36" i="3" s="1"/>
  <c r="CB33" i="3"/>
  <c r="CB36" i="3" s="1"/>
  <c r="BJ33" i="3"/>
  <c r="BJ36" i="3" s="1"/>
  <c r="BZ33" i="3"/>
  <c r="BZ36" i="3" s="1"/>
  <c r="BB33" i="3"/>
  <c r="BB36" i="3" s="1"/>
  <c r="BZ36" i="4"/>
  <c r="BK36" i="4"/>
  <c r="BR36" i="4"/>
  <c r="BY36" i="4"/>
  <c r="BG36" i="4"/>
  <c r="AP33" i="4"/>
  <c r="AY33" i="3"/>
  <c r="AQ33" i="4"/>
  <c r="AR33" i="4"/>
  <c r="AO33" i="4"/>
  <c r="AQ33" i="3"/>
  <c r="AT33" i="3"/>
  <c r="AR33" i="3"/>
  <c r="AS33" i="3"/>
  <c r="AS14" i="3"/>
  <c r="AR14" i="3"/>
  <c r="AT14" i="3"/>
  <c r="AQ14" i="3"/>
  <c r="AT33" i="2" l="1"/>
  <c r="AT33" i="1"/>
  <c r="AY12" i="3"/>
  <c r="AY36" i="3" s="1"/>
  <c r="AX12" i="1"/>
  <c r="AW36" i="4" l="1"/>
  <c r="AX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יצחק דב צ'רני</author>
  </authors>
  <commentList>
    <comment ref="D11" authorId="0" shapeId="0" xr:uid="{00000000-0006-0000-0400-000001000000}">
      <text>
        <r>
          <rPr>
            <b/>
            <sz val="8"/>
            <color indexed="81"/>
            <rFont val="Tahoma"/>
            <family val="2"/>
          </rPr>
          <t>יצחק דב צ'רני:</t>
        </r>
        <r>
          <rPr>
            <sz val="8"/>
            <color indexed="81"/>
            <rFont val="Tahoma"/>
            <family val="2"/>
          </rPr>
          <t xml:space="preserve">
כל סטייה תקן מהממוצע מזכה בנקודה "רעה" לפי רמת הסטייה (דהיינו, סטייה בין 1-2 שווה נקודה, בין 2-3 שווה 2 נקודות, וכן הלאה) </t>
        </r>
      </text>
    </comment>
    <comment ref="D20" authorId="0" shapeId="0" xr:uid="{00000000-0006-0000-0400-000002000000}">
      <text>
        <r>
          <rPr>
            <b/>
            <sz val="8"/>
            <color indexed="81"/>
            <rFont val="Tahoma"/>
            <family val="2"/>
          </rPr>
          <t>יצחק דב צ'רני:</t>
        </r>
        <r>
          <rPr>
            <sz val="8"/>
            <color indexed="81"/>
            <rFont val="Tahoma"/>
            <family val="2"/>
          </rPr>
          <t xml:space="preserve">
כל סטייה תקן מהממוצע מזכה בנקודה "רעה" לפי רמת הסטייה (דהיינו, סטייה בין 1-2 שווה נקודה, בין 2-3 שווה 2 נקודות, וכן הלאה) </t>
        </r>
      </text>
    </comment>
    <comment ref="D31" authorId="0" shapeId="0" xr:uid="{00000000-0006-0000-0400-000003000000}">
      <text>
        <r>
          <rPr>
            <b/>
            <sz val="8"/>
            <color indexed="81"/>
            <rFont val="Tahoma"/>
            <family val="2"/>
          </rPr>
          <t>יצחק דב צ'רני:</t>
        </r>
        <r>
          <rPr>
            <sz val="8"/>
            <color indexed="81"/>
            <rFont val="Tahoma"/>
            <family val="2"/>
          </rPr>
          <t xml:space="preserve">
כל סטייה תקן מהממוצע מזכה בנקודה "רעה" לפי רמת הסטייה (דהיינו, סטייה בין 1-2 שווה נקודה, בין 2-3 שווה 2 נקודות, וכן הלאה) </t>
        </r>
      </text>
    </comment>
    <comment ref="D42" authorId="0" shapeId="0" xr:uid="{00000000-0006-0000-0400-000004000000}">
      <text>
        <r>
          <rPr>
            <b/>
            <sz val="8"/>
            <color indexed="81"/>
            <rFont val="Tahoma"/>
            <family val="2"/>
          </rPr>
          <t>יצחק דב צ'רני:</t>
        </r>
        <r>
          <rPr>
            <sz val="8"/>
            <color indexed="81"/>
            <rFont val="Tahoma"/>
            <family val="2"/>
          </rPr>
          <t xml:space="preserve">
כל סטייה תקן מהממוצע מזכה בנקודה "רעה" לפי רמת הסטייה (דהיינו, סטייה בין 1-2 שווה נקודה, בין 2-3 שווה 2 נקודות, וכן הלאה) </t>
        </r>
      </text>
    </comment>
  </commentList>
</comments>
</file>

<file path=xl/sharedStrings.xml><?xml version="1.0" encoding="utf-8"?>
<sst xmlns="http://schemas.openxmlformats.org/spreadsheetml/2006/main" count="1243" uniqueCount="233">
  <si>
    <t>מיון התאים לבנים %</t>
  </si>
  <si>
    <t>NRBC</t>
  </si>
  <si>
    <t>blast</t>
  </si>
  <si>
    <t>stab</t>
  </si>
  <si>
    <t>prolymphocyte</t>
  </si>
  <si>
    <t>hairy cell like</t>
  </si>
  <si>
    <t>בלאסט בודד פחות מ-1%</t>
  </si>
  <si>
    <t>plasma cells</t>
  </si>
  <si>
    <t>pathologic cells</t>
  </si>
  <si>
    <t xml:space="preserve">  %  other</t>
  </si>
  <si>
    <t xml:space="preserve">הערות ל-WBC </t>
  </si>
  <si>
    <t>פלוס אחד עד שלושה</t>
  </si>
  <si>
    <t>agranulocytosis</t>
  </si>
  <si>
    <t>auer rods</t>
  </si>
  <si>
    <t>cleft nuclei</t>
  </si>
  <si>
    <t>cytoplasmic vacuolization</t>
  </si>
  <si>
    <t>hypogranularity</t>
  </si>
  <si>
    <t>lymphocytosis</t>
  </si>
  <si>
    <t>lymphopenia</t>
  </si>
  <si>
    <t>monocytosis</t>
  </si>
  <si>
    <t>pelger cells</t>
  </si>
  <si>
    <t>cerebriform cell</t>
  </si>
  <si>
    <t>smudged cell</t>
  </si>
  <si>
    <t>toxic granulation</t>
  </si>
  <si>
    <t>neutro-hypersegmentation</t>
  </si>
  <si>
    <t>eos-hypersegmentation</t>
  </si>
  <si>
    <t>dohle bodies</t>
  </si>
  <si>
    <t>תאים לא מזוהים</t>
  </si>
  <si>
    <t>vacuol</t>
  </si>
  <si>
    <t>תאים לבנים בקבוצות</t>
  </si>
  <si>
    <t>תאים אפופטוטיים והרוסים</t>
  </si>
  <si>
    <t xml:space="preserve">          לכתוב את הפרמטר ולציין + עד 3+( other)</t>
  </si>
  <si>
    <t xml:space="preserve">הערות לשורה האדומה </t>
  </si>
  <si>
    <t>Howell-jolly</t>
  </si>
  <si>
    <t xml:space="preserve">(other) לכתוב את הפרמטר בפלוס אחד    </t>
  </si>
  <si>
    <t>clumps</t>
  </si>
  <si>
    <t>large plat.</t>
  </si>
  <si>
    <t>giant plat.</t>
  </si>
  <si>
    <t>mega. Fragment</t>
  </si>
  <si>
    <t>macrocaryocyte</t>
  </si>
  <si>
    <t>micromegakaryoblast</t>
  </si>
  <si>
    <t>plat. Anisocytosis</t>
  </si>
  <si>
    <t>satelism</t>
  </si>
  <si>
    <t>thrombocytopenia</t>
  </si>
  <si>
    <t>thrombocytosis</t>
  </si>
  <si>
    <t>pseudothrombopenia</t>
  </si>
  <si>
    <t>(other)פלוס אחד עד שלושה</t>
  </si>
  <si>
    <t>parasites</t>
  </si>
  <si>
    <t>plasmodium falciparum</t>
  </si>
  <si>
    <t>plasmodium malariae</t>
  </si>
  <si>
    <t>plasmodium ovale</t>
  </si>
  <si>
    <t>plasmodium vivax</t>
  </si>
  <si>
    <t>microfilaria</t>
  </si>
  <si>
    <t>trypanosoma</t>
  </si>
  <si>
    <t>borrelia</t>
  </si>
  <si>
    <t>other</t>
  </si>
  <si>
    <t>comments</t>
  </si>
  <si>
    <t xml:space="preserve"> </t>
  </si>
  <si>
    <t>Average</t>
  </si>
  <si>
    <t>SD</t>
  </si>
  <si>
    <t>Average-2SD</t>
  </si>
  <si>
    <t>Average+2SD</t>
  </si>
  <si>
    <t>משטח מספר 4</t>
  </si>
  <si>
    <t>משטח מספר 1</t>
  </si>
  <si>
    <t>משטח מספר 2</t>
  </si>
  <si>
    <t>משטח מספר 3</t>
  </si>
  <si>
    <t xml:space="preserve">איכות משטח </t>
  </si>
  <si>
    <t xml:space="preserve">איכות צביעה </t>
  </si>
  <si>
    <t xml:space="preserve">איכות משטח  </t>
  </si>
  <si>
    <t>איכות צביעה</t>
  </si>
  <si>
    <t>Anisocytosis</t>
  </si>
  <si>
    <t>Hypochromia</t>
  </si>
  <si>
    <t>Acanthocytes</t>
  </si>
  <si>
    <t>Agglutination</t>
  </si>
  <si>
    <t>Echinocytes</t>
  </si>
  <si>
    <t>Elliptocytes/ovalocytes</t>
  </si>
  <si>
    <t>Microcytes</t>
  </si>
  <si>
    <t>Macrocytes</t>
  </si>
  <si>
    <t>Mixed population</t>
  </si>
  <si>
    <t>Macro ovalocytes</t>
  </si>
  <si>
    <t>Polychromasia</t>
  </si>
  <si>
    <t>Basophilic stippling</t>
  </si>
  <si>
    <t>Rouleaux</t>
  </si>
  <si>
    <t>Schistocytes</t>
  </si>
  <si>
    <t>Sickle cells</t>
  </si>
  <si>
    <t>Spherocytes</t>
  </si>
  <si>
    <t>Stomatocytes</t>
  </si>
  <si>
    <t>Target cells</t>
  </si>
  <si>
    <t>Tear drops</t>
  </si>
  <si>
    <t>Blister cells</t>
  </si>
  <si>
    <t xml:space="preserve">Irregulary contracted cells </t>
  </si>
  <si>
    <t>Bite cells</t>
  </si>
  <si>
    <t>Pappenheimer bodies</t>
  </si>
  <si>
    <t>+</t>
  </si>
  <si>
    <t>promyelocyte</t>
  </si>
  <si>
    <t>myelocyte +metamyelocyte</t>
  </si>
  <si>
    <t>neutrophil</t>
  </si>
  <si>
    <t>eosinophil</t>
  </si>
  <si>
    <t>basophil</t>
  </si>
  <si>
    <t>lymphocyte</t>
  </si>
  <si>
    <t>monocyte</t>
  </si>
  <si>
    <t>atypical lymphocyte</t>
  </si>
  <si>
    <t xml:space="preserve">hairy cell </t>
  </si>
  <si>
    <t>sezary cell</t>
  </si>
  <si>
    <r>
      <t xml:space="preserve">platelets  הערות ל </t>
    </r>
    <r>
      <rPr>
        <sz val="8"/>
        <rFont val="Arial"/>
        <family val="2"/>
      </rPr>
      <t xml:space="preserve">   </t>
    </r>
  </si>
  <si>
    <t>Total pathological</t>
  </si>
  <si>
    <t>total pathological</t>
  </si>
  <si>
    <t>poikilocytosis</t>
  </si>
  <si>
    <t>ALL</t>
  </si>
  <si>
    <t>+++</t>
  </si>
  <si>
    <t>++</t>
  </si>
  <si>
    <t>2+</t>
  </si>
  <si>
    <t xml:space="preserve"> + </t>
  </si>
  <si>
    <t xml:space="preserve"> ++ </t>
  </si>
  <si>
    <t>לימפוציטים לא רגולרים</t>
  </si>
  <si>
    <t xml:space="preserve"> +++ </t>
  </si>
  <si>
    <t>LAB #</t>
  </si>
  <si>
    <t xml:space="preserve">summary of SD (absolute value) </t>
  </si>
  <si>
    <t>SLIDE 1</t>
  </si>
  <si>
    <t xml:space="preserve"> סטיית התקן מהממוצע (ערך אבסולוטי)</t>
  </si>
  <si>
    <t>lab #:</t>
  </si>
  <si>
    <t xml:space="preserve">Summary of all SD deviations (absolute value) </t>
  </si>
  <si>
    <t>SLIDE 2</t>
  </si>
  <si>
    <t xml:space="preserve"> סטיית התקן מהממוצע       (ערך אבסולוטי)</t>
  </si>
  <si>
    <t>SLIDE 3</t>
  </si>
  <si>
    <t>שורה לבנה</t>
  </si>
  <si>
    <t>SLIDE 4</t>
  </si>
  <si>
    <t>lab#</t>
  </si>
  <si>
    <t>Ranking</t>
  </si>
  <si>
    <t>SCORING</t>
  </si>
  <si>
    <r>
      <t>Slide #1</t>
    </r>
    <r>
      <rPr>
        <b/>
        <sz val="11"/>
        <color theme="4" tint="-0.249977111117893"/>
        <rFont val="Baskerville Old Face"/>
        <family val="1"/>
      </rPr>
      <t xml:space="preserve"> </t>
    </r>
  </si>
  <si>
    <t>WBC lineage</t>
  </si>
  <si>
    <r>
      <rPr>
        <sz val="12"/>
        <rFont val="Arial"/>
        <family val="2"/>
      </rPr>
      <t>Ʃ</t>
    </r>
    <r>
      <rPr>
        <sz val="12"/>
        <rFont val="Baskerville Old Face"/>
        <family val="1"/>
      </rPr>
      <t>SD</t>
    </r>
  </si>
  <si>
    <r>
      <t>Slide #2</t>
    </r>
    <r>
      <rPr>
        <b/>
        <sz val="11"/>
        <color theme="4" tint="-0.249977111117893"/>
        <rFont val="Baskerville Old Face"/>
        <family val="1"/>
      </rPr>
      <t xml:space="preserve"> </t>
    </r>
  </si>
  <si>
    <r>
      <t>Slide #3</t>
    </r>
    <r>
      <rPr>
        <b/>
        <sz val="11"/>
        <color theme="4" tint="-0.249977111117893"/>
        <rFont val="Baskerville Old Face"/>
        <family val="1"/>
      </rPr>
      <t xml:space="preserve"> </t>
    </r>
  </si>
  <si>
    <t>Slide #4</t>
  </si>
  <si>
    <t>I</t>
  </si>
  <si>
    <t>II</t>
  </si>
  <si>
    <t>III</t>
  </si>
  <si>
    <t>IV</t>
  </si>
  <si>
    <t>V</t>
  </si>
  <si>
    <t>VI</t>
  </si>
  <si>
    <t>RANKING</t>
  </si>
  <si>
    <t xml:space="preserve">מין:    female                               </t>
  </si>
  <si>
    <t xml:space="preserve">מין:  male                          </t>
  </si>
  <si>
    <t>לימפומה?</t>
  </si>
  <si>
    <t xml:space="preserve">poikilocytes </t>
  </si>
  <si>
    <t>מקור המשטח: שערי צדק</t>
  </si>
  <si>
    <t xml:space="preserve">גיל: 1.1 </t>
  </si>
  <si>
    <t xml:space="preserve">מין:   male                                       </t>
  </si>
  <si>
    <t>Hypereosinophilic syndrom/ Allergie/ Asthma/Pneumonia/Parasitic infection</t>
  </si>
  <si>
    <t>מקור המשטח: בילינסון</t>
  </si>
  <si>
    <t>גיל:  76</t>
  </si>
  <si>
    <t xml:space="preserve">מין:  female                   </t>
  </si>
  <si>
    <t>howell jolly bodies like</t>
  </si>
  <si>
    <t xml:space="preserve"> poikilocytosis</t>
  </si>
  <si>
    <t>Infection</t>
  </si>
  <si>
    <t>מקור המשטח: שניידר</t>
  </si>
  <si>
    <t>גיל:  2.4</t>
  </si>
  <si>
    <t>מקור המשטח: קפלן</t>
  </si>
  <si>
    <t>גיל:  85</t>
  </si>
  <si>
    <t>AML (M4/M5?)</t>
  </si>
  <si>
    <t>יש תאים צעירים פתולוגים</t>
  </si>
  <si>
    <t>ATYP</t>
  </si>
  <si>
    <t>hairy cytoplasmic projection</t>
  </si>
  <si>
    <t>מונונוקלארים פתולוגים</t>
  </si>
  <si>
    <t xml:space="preserve"> ++</t>
  </si>
  <si>
    <t>√</t>
  </si>
  <si>
    <t>sever allergy</t>
  </si>
  <si>
    <t>eosinophilic syndrom</t>
  </si>
  <si>
    <t>ACUTE EOSINOPHLIC LEUKEMIA</t>
  </si>
  <si>
    <t>eosinophilia</t>
  </si>
  <si>
    <t>neutrophilia</t>
  </si>
  <si>
    <t>מעטים</t>
  </si>
  <si>
    <t>MAY HEGGLIN ANOMALY</t>
  </si>
  <si>
    <t>INFECTION</t>
  </si>
  <si>
    <t>B12 ANEMIA</t>
  </si>
  <si>
    <t>דיכוי מח עצם?</t>
  </si>
  <si>
    <t>תוצאה של כימותרפיה?</t>
  </si>
  <si>
    <t>abnormal/neoplastic lympho</t>
  </si>
  <si>
    <t>משטח גרוע, לא ניתן לביצוע שורה אדומה</t>
  </si>
  <si>
    <t>hairy cell leukemia?</t>
  </si>
  <si>
    <t>BURKITT'S LYMPHOMA?</t>
  </si>
  <si>
    <t>חלקם מונוציטים עם מרקם צעיר</t>
  </si>
  <si>
    <t>eosonophilia +</t>
  </si>
  <si>
    <t>חיידקים בציטופלסה של נויטרופילים</t>
  </si>
  <si>
    <t xml:space="preserve">בציטופלסמה של נויטרופילים נראו גופיפים </t>
  </si>
  <si>
    <t>atypical mononuclear</t>
  </si>
  <si>
    <t>eosinophil degranulation</t>
  </si>
  <si>
    <t>AL (ALL?)</t>
  </si>
  <si>
    <t>AMonoL</t>
  </si>
  <si>
    <t>קיימים תאים חשודים</t>
  </si>
  <si>
    <t>*</t>
  </si>
  <si>
    <t>**</t>
  </si>
  <si>
    <t>נראו HJB גדולים בניוטרופילים</t>
  </si>
  <si>
    <t>***</t>
  </si>
  <si>
    <t>dysplastic</t>
  </si>
  <si>
    <t>inclusion bodies neutrophils</t>
  </si>
  <si>
    <t>Hairy Cells?</t>
  </si>
  <si>
    <t>חשד לריקציה</t>
  </si>
  <si>
    <t>גרעינים פתוחים, תאים צעירים</t>
  </si>
  <si>
    <t>אאוזנופילים פתולוגים</t>
  </si>
  <si>
    <t>מונוציטים פתולוגים/צעירים</t>
  </si>
  <si>
    <t xml:space="preserve"> +</t>
  </si>
  <si>
    <t xml:space="preserve"> בודדים</t>
  </si>
  <si>
    <t>נצפו מונוציטים צעירים וצעירים מאוד</t>
  </si>
  <si>
    <t>מונוציטים רשתיים\מונובלאסטים?</t>
  </si>
  <si>
    <t>+1</t>
  </si>
  <si>
    <t>+2</t>
  </si>
  <si>
    <t>משטח טכני גרוע</t>
  </si>
  <si>
    <t>מונוציטים</t>
  </si>
  <si>
    <t>lgl</t>
  </si>
  <si>
    <t>מעט</t>
  </si>
  <si>
    <t>נראו אאוזינופילים צעירים</t>
  </si>
  <si>
    <t>איכות ירודה של שטיחה וצביעה</t>
  </si>
  <si>
    <t>לימפוציטים פתולוגים דמויי hairy</t>
  </si>
  <si>
    <t>איכות המשטח לא מאפשרת זיהוי חד משמעי</t>
  </si>
  <si>
    <t>hairy cells?</t>
  </si>
  <si>
    <t>hairy cells</t>
  </si>
  <si>
    <t>leukopenia</t>
  </si>
  <si>
    <t>left shift</t>
  </si>
  <si>
    <t>eos band</t>
  </si>
  <si>
    <t>eosonophilia</t>
  </si>
  <si>
    <t>HES</t>
  </si>
  <si>
    <t>MDS</t>
  </si>
  <si>
    <t>acute leukemia</t>
  </si>
  <si>
    <t>AML M5</t>
  </si>
  <si>
    <t>iii</t>
  </si>
  <si>
    <t>iv</t>
  </si>
  <si>
    <t>v</t>
  </si>
  <si>
    <t>vi</t>
  </si>
  <si>
    <t>Howel-joliy like in neutrophils</t>
  </si>
  <si>
    <t>VII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</si>
</sst>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 &quot;₪&quot;\ * #,##0_ ;_ &quot;₪&quot;\ * \-#,##0_ ;_ &quot;₪&quot;\ * &quot;-&quot;_ ;_ @_ "/>
    <numFmt numFmtId="41" formatCode="_ * #,##0_ ;_ * \-#,##0_ ;_ * &quot;-&quot;_ ;_ @_ "/>
    <numFmt numFmtId="44" formatCode="_ &quot;₪&quot;\ * #,##0.00_ ;_ &quot;₪&quot;\ * \-#,##0.00_ ;_ &quot;₪&quot;\ * &quot;-&quot;??_ ;_ @_ "/>
    <numFmt numFmtId="43" formatCode="_ * #,##0.00_ ;_ * \-#,##0.00_ ;_ * &quot;-&quot;??_ ;_ @_ "/>
    <numFmt numFmtId="164" formatCode="0.0"/>
    <numFmt numFmtId="165" formatCode="0.000"/>
  </numFmts>
  <fonts count="47" x14ac:knownFonts="1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8"/>
      <name val="Arial"/>
      <family val="2"/>
      <charset val="177"/>
    </font>
    <font>
      <b/>
      <sz val="10"/>
      <color indexed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9"/>
      <name val="Arial"/>
      <family val="2"/>
    </font>
    <font>
      <sz val="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10"/>
      <name val="Arial"/>
      <family val="2"/>
      <charset val="177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8"/>
      <name val="Arial"/>
      <charset val="177"/>
    </font>
    <font>
      <sz val="11"/>
      <color rgb="FFFF0000"/>
      <name val="Arial"/>
      <family val="2"/>
      <charset val="177"/>
      <scheme val="minor"/>
    </font>
    <font>
      <b/>
      <u/>
      <sz val="10"/>
      <name val="Arial"/>
      <family val="2"/>
    </font>
    <font>
      <b/>
      <sz val="12"/>
      <name val="Arial"/>
      <family val="2"/>
    </font>
    <font>
      <b/>
      <sz val="12"/>
      <color theme="0"/>
      <name val="Arial"/>
      <family val="2"/>
    </font>
    <font>
      <b/>
      <sz val="16"/>
      <color theme="4" tint="-0.249977111117893"/>
      <name val="Baskerville Old Face"/>
      <family val="1"/>
    </font>
    <font>
      <b/>
      <sz val="12"/>
      <name val="Baskerville Old Face"/>
      <family val="1"/>
    </font>
    <font>
      <sz val="11"/>
      <color rgb="FF363636"/>
      <name val="Segoe UI"/>
      <family val="2"/>
    </font>
    <font>
      <b/>
      <sz val="11"/>
      <color rgb="FF363636"/>
      <name val="Segoe UI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1"/>
      <color theme="4" tint="-0.249977111117893"/>
      <name val="Baskerville Old Face"/>
      <family val="1"/>
    </font>
    <font>
      <sz val="12"/>
      <name val="Baskerville Old Face"/>
      <family val="1"/>
    </font>
    <font>
      <sz val="12"/>
      <name val="Arial"/>
      <family val="2"/>
    </font>
    <font>
      <sz val="10"/>
      <name val="Copperplate Gothic Bold"/>
      <family val="2"/>
    </font>
    <font>
      <b/>
      <i/>
      <sz val="22"/>
      <name val="Arial"/>
      <family val="2"/>
      <scheme val="minor"/>
    </font>
    <font>
      <b/>
      <sz val="8"/>
      <color indexed="10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0" fontId="10" fillId="0" borderId="0"/>
    <xf numFmtId="0" fontId="18" fillId="0" borderId="0"/>
    <xf numFmtId="0" fontId="10" fillId="0" borderId="0"/>
    <xf numFmtId="0" fontId="23" fillId="0" borderId="0"/>
    <xf numFmtId="0" fontId="3" fillId="0" borderId="0"/>
    <xf numFmtId="9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2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1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" fillId="0" borderId="0"/>
    <xf numFmtId="0" fontId="28" fillId="0" borderId="0" applyNumberFormat="0" applyFill="0" applyBorder="0" applyAlignment="0" applyProtection="0"/>
    <xf numFmtId="0" fontId="1" fillId="0" borderId="0"/>
  </cellStyleXfs>
  <cellXfs count="323">
    <xf numFmtId="0" fontId="0" fillId="0" borderId="0" xfId="0"/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0" xfId="0" applyFont="1" applyAlignment="1">
      <alignment horizontal="left"/>
    </xf>
    <xf numFmtId="0" fontId="6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0" fontId="7" fillId="0" borderId="1" xfId="0" applyFont="1" applyBorder="1" applyAlignment="1">
      <alignment horizontal="left"/>
    </xf>
    <xf numFmtId="0" fontId="0" fillId="0" borderId="0" xfId="0" quotePrefix="1"/>
    <xf numFmtId="0" fontId="6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0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3" fontId="9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0" xfId="0" quotePrefix="1" applyAlignment="1">
      <alignment horizontal="center"/>
    </xf>
    <xf numFmtId="9" fontId="0" fillId="0" borderId="0" xfId="0" applyNumberFormat="1"/>
    <xf numFmtId="0" fontId="12" fillId="0" borderId="0" xfId="0" applyFont="1" applyAlignment="1">
      <alignment horizontal="center"/>
    </xf>
    <xf numFmtId="165" fontId="13" fillId="0" borderId="0" xfId="0" applyNumberFormat="1" applyFont="1"/>
    <xf numFmtId="0" fontId="5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1" fontId="14" fillId="0" borderId="0" xfId="0" applyNumberFormat="1" applyFont="1" applyAlignment="1">
      <alignment horizontal="center"/>
    </xf>
    <xf numFmtId="0" fontId="10" fillId="0" borderId="0" xfId="0" applyFont="1" applyAlignment="1">
      <alignment horizontal="right"/>
    </xf>
    <xf numFmtId="0" fontId="1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1" fontId="0" fillId="0" borderId="0" xfId="0" applyNumberFormat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center"/>
    </xf>
    <xf numFmtId="1" fontId="5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9" fillId="0" borderId="0" xfId="0" applyFont="1"/>
    <xf numFmtId="0" fontId="10" fillId="0" borderId="0" xfId="0" applyFont="1" applyAlignment="1">
      <alignment horizontal="left"/>
    </xf>
    <xf numFmtId="0" fontId="7" fillId="0" borderId="0" xfId="0" applyFont="1"/>
    <xf numFmtId="0" fontId="3" fillId="0" borderId="0" xfId="0" applyFont="1"/>
    <xf numFmtId="0" fontId="7" fillId="2" borderId="1" xfId="0" applyFont="1" applyFill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3" borderId="1" xfId="0" applyFont="1" applyFill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6" fillId="4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0" fillId="0" borderId="1" xfId="0" applyBorder="1" applyAlignment="1">
      <alignment horizontal="center"/>
    </xf>
    <xf numFmtId="0" fontId="7" fillId="0" borderId="4" xfId="0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0" fontId="6" fillId="3" borderId="2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0" fontId="10" fillId="0" borderId="1" xfId="0" applyFont="1" applyBorder="1"/>
    <xf numFmtId="0" fontId="6" fillId="4" borderId="1" xfId="0" applyFont="1" applyFill="1" applyBorder="1" applyAlignment="1">
      <alignment horizontal="right"/>
    </xf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17" fillId="3" borderId="1" xfId="0" applyFont="1" applyFill="1" applyBorder="1" applyAlignment="1">
      <alignment horizontal="right"/>
    </xf>
    <xf numFmtId="0" fontId="6" fillId="3" borderId="1" xfId="0" applyFont="1" applyFill="1" applyBorder="1" applyAlignment="1">
      <alignment horizontal="center"/>
    </xf>
    <xf numFmtId="0" fontId="6" fillId="6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right"/>
    </xf>
    <xf numFmtId="0" fontId="18" fillId="0" borderId="0" xfId="0" applyFont="1"/>
    <xf numFmtId="0" fontId="18" fillId="0" borderId="0" xfId="0" applyFont="1" applyAlignment="1">
      <alignment horizontal="center"/>
    </xf>
    <xf numFmtId="0" fontId="17" fillId="0" borderId="2" xfId="2" applyFont="1" applyBorder="1" applyAlignment="1">
      <alignment horizontal="right"/>
    </xf>
    <xf numFmtId="0" fontId="9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6" fillId="2" borderId="1" xfId="0" applyFont="1" applyFill="1" applyBorder="1" applyAlignment="1">
      <alignment horizontal="left"/>
    </xf>
    <xf numFmtId="0" fontId="6" fillId="3" borderId="2" xfId="2" applyFont="1" applyFill="1" applyBorder="1" applyAlignment="1">
      <alignment horizontal="right"/>
    </xf>
    <xf numFmtId="0" fontId="6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right"/>
    </xf>
    <xf numFmtId="0" fontId="6" fillId="3" borderId="2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left"/>
    </xf>
    <xf numFmtId="0" fontId="17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0" fillId="6" borderId="0" xfId="0" applyFill="1"/>
    <xf numFmtId="0" fontId="7" fillId="6" borderId="0" xfId="0" applyFont="1" applyFill="1" applyAlignment="1">
      <alignment horizontal="left"/>
    </xf>
    <xf numFmtId="0" fontId="10" fillId="6" borderId="0" xfId="0" applyFont="1" applyFill="1"/>
    <xf numFmtId="0" fontId="10" fillId="6" borderId="0" xfId="0" applyFont="1" applyFill="1" applyAlignment="1">
      <alignment horizontal="center"/>
    </xf>
    <xf numFmtId="0" fontId="6" fillId="7" borderId="2" xfId="0" applyFont="1" applyFill="1" applyBorder="1" applyAlignment="1">
      <alignment horizontal="right"/>
    </xf>
    <xf numFmtId="165" fontId="19" fillId="0" borderId="0" xfId="0" applyNumberFormat="1" applyFont="1"/>
    <xf numFmtId="1" fontId="0" fillId="0" borderId="1" xfId="0" applyNumberFormat="1" applyBorder="1" applyAlignment="1">
      <alignment horizontal="center"/>
    </xf>
    <xf numFmtId="0" fontId="20" fillId="0" borderId="0" xfId="0" applyFont="1" applyAlignment="1">
      <alignment horizontal="left"/>
    </xf>
    <xf numFmtId="0" fontId="5" fillId="5" borderId="1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4" fillId="5" borderId="1" xfId="0" applyFont="1" applyFill="1" applyBorder="1" applyAlignment="1">
      <alignment horizontal="left"/>
    </xf>
    <xf numFmtId="0" fontId="5" fillId="0" borderId="1" xfId="0" applyFont="1" applyBorder="1"/>
    <xf numFmtId="0" fontId="20" fillId="0" borderId="1" xfId="0" applyFont="1" applyBorder="1" applyAlignment="1">
      <alignment horizontal="right"/>
    </xf>
    <xf numFmtId="0" fontId="20" fillId="0" borderId="2" xfId="0" applyFont="1" applyBorder="1" applyAlignment="1">
      <alignment horizontal="right"/>
    </xf>
    <xf numFmtId="0" fontId="6" fillId="0" borderId="1" xfId="0" applyFont="1" applyBorder="1"/>
    <xf numFmtId="0" fontId="6" fillId="0" borderId="1" xfId="0" applyFont="1" applyBorder="1" applyAlignment="1">
      <alignment horizontal="left" vertical="center" readingOrder="1"/>
    </xf>
    <xf numFmtId="0" fontId="7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7" fillId="3" borderId="2" xfId="0" applyFont="1" applyFill="1" applyBorder="1" applyAlignment="1">
      <alignment horizontal="left"/>
    </xf>
    <xf numFmtId="0" fontId="6" fillId="4" borderId="0" xfId="0" applyFont="1" applyFill="1" applyAlignment="1">
      <alignment horizontal="right"/>
    </xf>
    <xf numFmtId="1" fontId="6" fillId="0" borderId="0" xfId="0" applyNumberFormat="1" applyFont="1" applyAlignment="1">
      <alignment horizontal="left"/>
    </xf>
    <xf numFmtId="1" fontId="7" fillId="0" borderId="0" xfId="0" applyNumberFormat="1" applyFont="1" applyAlignment="1">
      <alignment horizontal="left"/>
    </xf>
    <xf numFmtId="0" fontId="21" fillId="0" borderId="1" xfId="0" applyFont="1" applyBorder="1" applyAlignment="1">
      <alignment horizontal="left"/>
    </xf>
    <xf numFmtId="0" fontId="6" fillId="6" borderId="1" xfId="0" applyFont="1" applyFill="1" applyBorder="1" applyAlignment="1">
      <alignment horizontal="left"/>
    </xf>
    <xf numFmtId="0" fontId="20" fillId="0" borderId="1" xfId="0" applyFont="1" applyBorder="1" applyAlignment="1">
      <alignment horizontal="left"/>
    </xf>
    <xf numFmtId="0" fontId="7" fillId="3" borderId="4" xfId="0" applyFont="1" applyFill="1" applyBorder="1" applyAlignment="1">
      <alignment horizontal="left"/>
    </xf>
    <xf numFmtId="0" fontId="10" fillId="0" borderId="4" xfId="0" applyFont="1" applyBorder="1"/>
    <xf numFmtId="0" fontId="6" fillId="4" borderId="4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10" fillId="0" borderId="0" xfId="0" applyFont="1" applyAlignment="1">
      <alignment readingOrder="2"/>
    </xf>
    <xf numFmtId="0" fontId="10" fillId="0" borderId="1" xfId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2" fillId="0" borderId="1" xfId="0" applyFont="1" applyBorder="1" applyAlignment="1">
      <alignment horizontal="left"/>
    </xf>
    <xf numFmtId="0" fontId="0" fillId="0" borderId="1" xfId="0" applyBorder="1"/>
    <xf numFmtId="0" fontId="3" fillId="0" borderId="1" xfId="0" applyFont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26" fillId="0" borderId="1" xfId="0" applyFont="1" applyBorder="1" applyAlignment="1">
      <alignment horizontal="center"/>
    </xf>
    <xf numFmtId="0" fontId="27" fillId="7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27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8" fillId="0" borderId="1" xfId="5" applyFont="1" applyBorder="1" applyAlignment="1">
      <alignment horizontal="left"/>
    </xf>
    <xf numFmtId="0" fontId="4" fillId="8" borderId="1" xfId="0" applyFont="1" applyFill="1" applyBorder="1" applyAlignment="1">
      <alignment horizontal="left"/>
    </xf>
    <xf numFmtId="0" fontId="4" fillId="8" borderId="0" xfId="0" applyFont="1" applyFill="1" applyAlignment="1">
      <alignment horizontal="left"/>
    </xf>
    <xf numFmtId="0" fontId="5" fillId="8" borderId="0" xfId="0" applyFont="1" applyFill="1"/>
    <xf numFmtId="0" fontId="7" fillId="0" borderId="1" xfId="0" applyFont="1" applyBorder="1" applyAlignment="1">
      <alignment horizontal="right"/>
    </xf>
    <xf numFmtId="0" fontId="7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7" xfId="0" applyFont="1" applyBorder="1" applyAlignment="1">
      <alignment horizontal="right"/>
    </xf>
    <xf numFmtId="0" fontId="6" fillId="0" borderId="7" xfId="0" applyFont="1" applyBorder="1" applyAlignment="1">
      <alignment horizontal="right"/>
    </xf>
    <xf numFmtId="0" fontId="8" fillId="0" borderId="7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1" xfId="5" applyBorder="1"/>
    <xf numFmtId="0" fontId="3" fillId="0" borderId="1" xfId="0" quotePrefix="1" applyFont="1" applyBorder="1" applyAlignment="1">
      <alignment horizontal="center"/>
    </xf>
    <xf numFmtId="0" fontId="3" fillId="0" borderId="1" xfId="0" applyFont="1" applyBorder="1"/>
    <xf numFmtId="0" fontId="11" fillId="0" borderId="1" xfId="4" applyFont="1" applyBorder="1" applyAlignment="1">
      <alignment horizontal="center"/>
    </xf>
    <xf numFmtId="0" fontId="27" fillId="2" borderId="2" xfId="0" applyFont="1" applyFill="1" applyBorder="1" applyAlignment="1">
      <alignment horizontal="right"/>
    </xf>
    <xf numFmtId="0" fontId="27" fillId="0" borderId="1" xfId="0" applyFont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applyProtection="1">
      <alignment horizontal="center"/>
      <protection locked="0"/>
    </xf>
    <xf numFmtId="0" fontId="27" fillId="0" borderId="0" xfId="0" applyFont="1" applyAlignment="1">
      <alignment horizontal="center"/>
    </xf>
    <xf numFmtId="0" fontId="23" fillId="0" borderId="1" xfId="4" applyBorder="1" applyAlignment="1">
      <alignment horizontal="center"/>
    </xf>
    <xf numFmtId="0" fontId="8" fillId="0" borderId="9" xfId="0" applyFont="1" applyBorder="1" applyAlignment="1">
      <alignment horizontal="left"/>
    </xf>
    <xf numFmtId="0" fontId="0" fillId="0" borderId="9" xfId="0" applyBorder="1"/>
    <xf numFmtId="0" fontId="0" fillId="0" borderId="9" xfId="0" applyBorder="1" applyAlignment="1">
      <alignment horizontal="center"/>
    </xf>
    <xf numFmtId="0" fontId="8" fillId="0" borderId="8" xfId="0" applyFont="1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center"/>
    </xf>
    <xf numFmtId="1" fontId="0" fillId="0" borderId="1" xfId="0" applyNumberFormat="1" applyBorder="1" applyAlignment="1">
      <alignment horizontal="center" vertical="center"/>
    </xf>
    <xf numFmtId="0" fontId="6" fillId="7" borderId="1" xfId="0" applyFont="1" applyFill="1" applyBorder="1" applyAlignment="1">
      <alignment horizontal="left"/>
    </xf>
    <xf numFmtId="0" fontId="6" fillId="7" borderId="1" xfId="0" applyFont="1" applyFill="1" applyBorder="1" applyAlignment="1">
      <alignment horizontal="center"/>
    </xf>
    <xf numFmtId="0" fontId="6" fillId="0" borderId="1" xfId="5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165" fontId="13" fillId="9" borderId="0" xfId="0" applyNumberFormat="1" applyFont="1" applyFill="1"/>
    <xf numFmtId="164" fontId="6" fillId="0" borderId="0" xfId="0" applyNumberFormat="1" applyFont="1" applyAlignment="1">
      <alignment horizontal="center"/>
    </xf>
    <xf numFmtId="0" fontId="3" fillId="0" borderId="0" xfId="0" applyFont="1" applyAlignment="1">
      <alignment vertical="center"/>
    </xf>
    <xf numFmtId="0" fontId="0" fillId="0" borderId="10" xfId="0" applyBorder="1"/>
    <xf numFmtId="0" fontId="3" fillId="0" borderId="0" xfId="0" applyFont="1" applyAlignment="1">
      <alignment readingOrder="1"/>
    </xf>
    <xf numFmtId="0" fontId="26" fillId="0" borderId="0" xfId="0" applyFont="1" applyAlignment="1">
      <alignment horizontal="left"/>
    </xf>
    <xf numFmtId="0" fontId="5" fillId="7" borderId="11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29" fillId="0" borderId="13" xfId="0" applyFont="1" applyBorder="1" applyAlignment="1">
      <alignment horizontal="center" vertical="center"/>
    </xf>
    <xf numFmtId="0" fontId="29" fillId="0" borderId="1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readingOrder="1"/>
    </xf>
    <xf numFmtId="0" fontId="5" fillId="0" borderId="10" xfId="0" applyFont="1" applyBorder="1" applyAlignment="1">
      <alignment horizontal="center"/>
    </xf>
    <xf numFmtId="0" fontId="0" fillId="0" borderId="23" xfId="0" applyBorder="1"/>
    <xf numFmtId="0" fontId="0" fillId="0" borderId="18" xfId="0" applyBorder="1"/>
    <xf numFmtId="0" fontId="3" fillId="0" borderId="11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0" fillId="0" borderId="10" xfId="0" applyBorder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right"/>
    </xf>
    <xf numFmtId="0" fontId="31" fillId="10" borderId="0" xfId="0" applyFont="1" applyFill="1" applyAlignment="1">
      <alignment horizontal="center"/>
    </xf>
    <xf numFmtId="165" fontId="0" fillId="0" borderId="0" xfId="0" applyNumberFormat="1"/>
    <xf numFmtId="0" fontId="0" fillId="0" borderId="14" xfId="0" applyBorder="1"/>
    <xf numFmtId="2" fontId="3" fillId="0" borderId="13" xfId="0" applyNumberFormat="1" applyFont="1" applyBorder="1" applyAlignment="1">
      <alignment horizontal="center" vertical="center"/>
    </xf>
    <xf numFmtId="2" fontId="3" fillId="0" borderId="19" xfId="0" applyNumberFormat="1" applyFont="1" applyBorder="1" applyAlignment="1">
      <alignment horizontal="center" vertical="center"/>
    </xf>
    <xf numFmtId="2" fontId="3" fillId="0" borderId="16" xfId="0" applyNumberFormat="1" applyFont="1" applyBorder="1" applyAlignment="1">
      <alignment horizontal="center" vertical="center"/>
    </xf>
    <xf numFmtId="2" fontId="3" fillId="0" borderId="20" xfId="0" applyNumberFormat="1" applyFont="1" applyBorder="1" applyAlignment="1">
      <alignment horizontal="center" vertical="center"/>
    </xf>
    <xf numFmtId="2" fontId="3" fillId="0" borderId="21" xfId="0" applyNumberFormat="1" applyFont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164" fontId="13" fillId="0" borderId="0" xfId="0" applyNumberFormat="1" applyFont="1"/>
    <xf numFmtId="2" fontId="3" fillId="0" borderId="0" xfId="0" applyNumberFormat="1" applyFont="1" applyAlignment="1">
      <alignment horizontal="center" vertical="center"/>
    </xf>
    <xf numFmtId="0" fontId="34" fillId="0" borderId="0" xfId="0" applyFont="1" applyAlignment="1">
      <alignment vertical="center"/>
    </xf>
    <xf numFmtId="0" fontId="35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9" fillId="0" borderId="0" xfId="0" applyFont="1" applyAlignment="1">
      <alignment horizontal="center" vertical="center"/>
    </xf>
    <xf numFmtId="0" fontId="0" fillId="0" borderId="26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 applyAlignment="1">
      <alignment horizontal="center"/>
    </xf>
    <xf numFmtId="0" fontId="6" fillId="0" borderId="4" xfId="0" applyFont="1" applyBorder="1" applyAlignment="1">
      <alignment horizontal="right"/>
    </xf>
    <xf numFmtId="0" fontId="6" fillId="3" borderId="4" xfId="0" applyFont="1" applyFill="1" applyBorder="1" applyAlignment="1">
      <alignment horizontal="center"/>
    </xf>
    <xf numFmtId="0" fontId="5" fillId="0" borderId="1" xfId="4" applyFont="1" applyBorder="1" applyAlignment="1">
      <alignment horizontal="center"/>
    </xf>
    <xf numFmtId="0" fontId="5" fillId="11" borderId="1" xfId="0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center" vertical="center"/>
    </xf>
    <xf numFmtId="0" fontId="0" fillId="0" borderId="1" xfId="0" quotePrefix="1" applyBorder="1"/>
    <xf numFmtId="0" fontId="0" fillId="0" borderId="1" xfId="0" quotePrefix="1" applyBorder="1" applyAlignment="1">
      <alignment horizontal="center"/>
    </xf>
    <xf numFmtId="0" fontId="6" fillId="2" borderId="0" xfId="0" applyFont="1" applyFill="1" applyAlignment="1">
      <alignment horizontal="right"/>
    </xf>
    <xf numFmtId="0" fontId="6" fillId="12" borderId="0" xfId="0" applyFont="1" applyFill="1" applyAlignment="1">
      <alignment horizontal="left"/>
    </xf>
    <xf numFmtId="0" fontId="8" fillId="12" borderId="0" xfId="0" applyFont="1" applyFill="1" applyAlignment="1">
      <alignment horizontal="left"/>
    </xf>
    <xf numFmtId="0" fontId="0" fillId="12" borderId="0" xfId="0" applyFill="1"/>
    <xf numFmtId="0" fontId="32" fillId="0" borderId="0" xfId="0" applyFont="1" applyAlignment="1">
      <alignment vertical="center" wrapText="1"/>
    </xf>
    <xf numFmtId="2" fontId="0" fillId="0" borderId="0" xfId="0" applyNumberFormat="1" applyAlignment="1">
      <alignment horizontal="center" vertical="center"/>
    </xf>
    <xf numFmtId="0" fontId="3" fillId="0" borderId="17" xfId="0" applyFont="1" applyBorder="1" applyAlignment="1">
      <alignment vertical="center"/>
    </xf>
    <xf numFmtId="2" fontId="3" fillId="0" borderId="28" xfId="0" applyNumberFormat="1" applyFont="1" applyBorder="1" applyAlignment="1">
      <alignment horizontal="center" vertical="center"/>
    </xf>
    <xf numFmtId="2" fontId="3" fillId="0" borderId="29" xfId="0" applyNumberFormat="1" applyFont="1" applyBorder="1" applyAlignment="1">
      <alignment horizontal="center" vertical="center"/>
    </xf>
    <xf numFmtId="0" fontId="0" fillId="0" borderId="6" xfId="0" applyBorder="1"/>
    <xf numFmtId="0" fontId="3" fillId="0" borderId="30" xfId="0" applyFont="1" applyBorder="1" applyAlignment="1">
      <alignment horizontal="center" vertical="center" wrapText="1"/>
    </xf>
    <xf numFmtId="0" fontId="20" fillId="0" borderId="0" xfId="0" applyFont="1" applyAlignment="1">
      <alignment horizontal="right"/>
    </xf>
    <xf numFmtId="0" fontId="7" fillId="0" borderId="5" xfId="0" applyFont="1" applyBorder="1" applyAlignment="1">
      <alignment horizontal="left"/>
    </xf>
    <xf numFmtId="0" fontId="6" fillId="0" borderId="1" xfId="5" applyFont="1" applyBorder="1" applyAlignment="1">
      <alignment horizontal="center"/>
    </xf>
    <xf numFmtId="0" fontId="3" fillId="0" borderId="1" xfId="5" applyBorder="1" applyAlignment="1">
      <alignment horizontal="left"/>
    </xf>
    <xf numFmtId="0" fontId="3" fillId="0" borderId="1" xfId="5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3" fillId="0" borderId="1" xfId="5" quotePrefix="1" applyBorder="1" applyAlignment="1">
      <alignment horizontal="center"/>
    </xf>
    <xf numFmtId="0" fontId="6" fillId="0" borderId="1" xfId="21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8" fillId="0" borderId="1" xfId="21" applyFont="1" applyBorder="1" applyAlignment="1">
      <alignment horizontal="left"/>
    </xf>
    <xf numFmtId="0" fontId="0" fillId="0" borderId="2" xfId="0" applyBorder="1"/>
    <xf numFmtId="0" fontId="3" fillId="0" borderId="4" xfId="0" applyFont="1" applyBorder="1" applyAlignment="1">
      <alignment horizontal="center"/>
    </xf>
    <xf numFmtId="0" fontId="3" fillId="0" borderId="1" xfId="5" quotePrefix="1" applyBorder="1"/>
    <xf numFmtId="164" fontId="3" fillId="0" borderId="1" xfId="5" applyNumberFormat="1" applyBorder="1" applyAlignment="1">
      <alignment horizontal="center"/>
    </xf>
    <xf numFmtId="0" fontId="44" fillId="0" borderId="1" xfId="0" applyFont="1" applyBorder="1" applyAlignment="1">
      <alignment horizontal="center"/>
    </xf>
    <xf numFmtId="0" fontId="45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" fontId="3" fillId="0" borderId="1" xfId="0" quotePrefix="1" applyNumberFormat="1" applyFont="1" applyBorder="1" applyAlignment="1">
      <alignment horizontal="center"/>
    </xf>
    <xf numFmtId="49" fontId="3" fillId="0" borderId="1" xfId="5" applyNumberFormat="1" applyBorder="1"/>
    <xf numFmtId="49" fontId="3" fillId="0" borderId="1" xfId="5" applyNumberFormat="1" applyBorder="1" applyAlignment="1">
      <alignment horizontal="left"/>
    </xf>
    <xf numFmtId="49" fontId="3" fillId="0" borderId="1" xfId="5" applyNumberFormat="1" applyBorder="1" applyAlignment="1">
      <alignment horizontal="center"/>
    </xf>
    <xf numFmtId="49" fontId="6" fillId="0" borderId="1" xfId="5" applyNumberFormat="1" applyFont="1" applyBorder="1" applyAlignment="1">
      <alignment horizontal="center"/>
    </xf>
    <xf numFmtId="0" fontId="6" fillId="7" borderId="1" xfId="5" applyFont="1" applyFill="1" applyBorder="1" applyAlignment="1">
      <alignment horizontal="left"/>
    </xf>
    <xf numFmtId="1" fontId="3" fillId="0" borderId="1" xfId="5" applyNumberFormat="1" applyBorder="1" applyAlignment="1">
      <alignment horizontal="center"/>
    </xf>
    <xf numFmtId="0" fontId="6" fillId="0" borderId="0" xfId="5" applyFont="1" applyAlignment="1">
      <alignment horizontal="center"/>
    </xf>
    <xf numFmtId="0" fontId="6" fillId="7" borderId="1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0" fontId="10" fillId="0" borderId="2" xfId="0" applyFont="1" applyBorder="1"/>
    <xf numFmtId="0" fontId="6" fillId="0" borderId="9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9" xfId="0" applyFont="1" applyBorder="1" applyAlignment="1">
      <alignment horizontal="right"/>
    </xf>
    <xf numFmtId="0" fontId="6" fillId="0" borderId="25" xfId="0" applyFont="1" applyBorder="1" applyAlignment="1">
      <alignment horizontal="right"/>
    </xf>
    <xf numFmtId="0" fontId="7" fillId="3" borderId="9" xfId="0" applyFont="1" applyFill="1" applyBorder="1" applyAlignment="1">
      <alignment horizontal="left"/>
    </xf>
    <xf numFmtId="1" fontId="3" fillId="0" borderId="8" xfId="0" applyNumberFormat="1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25" fillId="6" borderId="5" xfId="0" applyFont="1" applyFill="1" applyBorder="1" applyAlignment="1">
      <alignment horizontal="center"/>
    </xf>
    <xf numFmtId="0" fontId="23" fillId="0" borderId="1" xfId="4" applyBorder="1"/>
    <xf numFmtId="0" fontId="23" fillId="0" borderId="1" xfId="4" applyBorder="1" applyAlignment="1">
      <alignment horizontal="left"/>
    </xf>
    <xf numFmtId="0" fontId="23" fillId="0" borderId="1" xfId="4" quotePrefix="1" applyBorder="1"/>
    <xf numFmtId="0" fontId="23" fillId="0" borderId="1" xfId="4" quotePrefix="1" applyBorder="1" applyAlignment="1">
      <alignment horizont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1" xfId="5" applyNumberForma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1" fontId="23" fillId="0" borderId="1" xfId="4" applyNumberFormat="1" applyBorder="1" applyAlignment="1">
      <alignment horizontal="center" vertical="center"/>
    </xf>
    <xf numFmtId="1" fontId="3" fillId="7" borderId="1" xfId="5" applyNumberFormat="1" applyFill="1" applyBorder="1" applyAlignment="1">
      <alignment horizontal="center" vertical="center"/>
    </xf>
    <xf numFmtId="1" fontId="23" fillId="0" borderId="1" xfId="4" applyNumberFormat="1" applyBorder="1" applyAlignment="1">
      <alignment horizontal="center"/>
    </xf>
    <xf numFmtId="1" fontId="3" fillId="0" borderId="0" xfId="5" applyNumberFormat="1" applyAlignment="1">
      <alignment horizontal="center"/>
    </xf>
    <xf numFmtId="1" fontId="5" fillId="7" borderId="1" xfId="5" applyNumberFormat="1" applyFont="1" applyFill="1" applyBorder="1" applyAlignment="1">
      <alignment horizontal="center"/>
    </xf>
    <xf numFmtId="1" fontId="3" fillId="7" borderId="1" xfId="5" applyNumberFormat="1" applyFill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44" fillId="0" borderId="1" xfId="0" applyNumberFormat="1" applyFont="1" applyBorder="1" applyAlignment="1">
      <alignment horizontal="center"/>
    </xf>
    <xf numFmtId="1" fontId="23" fillId="0" borderId="1" xfId="4" quotePrefix="1" applyNumberFormat="1" applyBorder="1" applyAlignment="1">
      <alignment horizontal="center"/>
    </xf>
    <xf numFmtId="0" fontId="5" fillId="7" borderId="1" xfId="5" applyFont="1" applyFill="1" applyBorder="1" applyAlignment="1">
      <alignment horizontal="center"/>
    </xf>
    <xf numFmtId="0" fontId="3" fillId="7" borderId="1" xfId="5" applyFill="1" applyBorder="1" applyAlignment="1">
      <alignment horizontal="center"/>
    </xf>
    <xf numFmtId="0" fontId="23" fillId="7" borderId="1" xfId="4" applyFill="1" applyBorder="1" applyAlignment="1">
      <alignment horizontal="center"/>
    </xf>
    <xf numFmtId="1" fontId="3" fillId="0" borderId="8" xfId="0" applyNumberFormat="1" applyFont="1" applyBorder="1" applyAlignment="1">
      <alignment horizontal="center" vertical="center"/>
    </xf>
    <xf numFmtId="1" fontId="3" fillId="0" borderId="8" xfId="5" applyNumberFormat="1" applyBorder="1" applyAlignment="1">
      <alignment horizontal="center"/>
    </xf>
    <xf numFmtId="1" fontId="3" fillId="0" borderId="1" xfId="4" applyNumberFormat="1" applyFont="1" applyBorder="1" applyAlignment="1">
      <alignment horizontal="center"/>
    </xf>
    <xf numFmtId="0" fontId="3" fillId="0" borderId="1" xfId="4" quotePrefix="1" applyFont="1" applyBorder="1" applyAlignment="1">
      <alignment horizontal="center"/>
    </xf>
    <xf numFmtId="0" fontId="3" fillId="0" borderId="1" xfId="4" applyFont="1" applyBorder="1" applyAlignment="1">
      <alignment horizontal="center"/>
    </xf>
    <xf numFmtId="0" fontId="3" fillId="0" borderId="9" xfId="5" applyBorder="1"/>
    <xf numFmtId="0" fontId="3" fillId="0" borderId="8" xfId="5" applyBorder="1"/>
    <xf numFmtId="0" fontId="3" fillId="0" borderId="0" xfId="5"/>
    <xf numFmtId="0" fontId="5" fillId="7" borderId="1" xfId="0" applyFont="1" applyFill="1" applyBorder="1" applyAlignment="1">
      <alignment horizontal="center"/>
    </xf>
    <xf numFmtId="49" fontId="3" fillId="7" borderId="1" xfId="5" applyNumberFormat="1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27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0" fillId="0" borderId="1" xfId="0" applyNumberFormat="1" applyBorder="1"/>
    <xf numFmtId="49" fontId="0" fillId="0" borderId="1" xfId="0" applyNumberFormat="1" applyBorder="1" applyAlignment="1">
      <alignment horizontal="left"/>
    </xf>
    <xf numFmtId="49" fontId="3" fillId="0" borderId="1" xfId="0" applyNumberFormat="1" applyFont="1" applyBorder="1"/>
    <xf numFmtId="0" fontId="6" fillId="7" borderId="1" xfId="5" applyFont="1" applyFill="1" applyBorder="1" applyAlignment="1">
      <alignment horizontal="center" vertical="center"/>
    </xf>
    <xf numFmtId="0" fontId="3" fillId="7" borderId="1" xfId="5" applyFill="1" applyBorder="1"/>
    <xf numFmtId="0" fontId="22" fillId="7" borderId="1" xfId="0" applyFont="1" applyFill="1" applyBorder="1" applyAlignment="1">
      <alignment horizontal="left"/>
    </xf>
    <xf numFmtId="0" fontId="43" fillId="0" borderId="1" xfId="0" applyFont="1" applyBorder="1" applyAlignment="1">
      <alignment horizontal="left"/>
    </xf>
    <xf numFmtId="0" fontId="3" fillId="7" borderId="1" xfId="0" applyFont="1" applyFill="1" applyBorder="1"/>
    <xf numFmtId="0" fontId="0" fillId="7" borderId="1" xfId="0" applyFill="1" applyBorder="1"/>
    <xf numFmtId="0" fontId="6" fillId="7" borderId="1" xfId="5" applyFont="1" applyFill="1" applyBorder="1" applyAlignment="1">
      <alignment horizontal="center"/>
    </xf>
    <xf numFmtId="0" fontId="8" fillId="7" borderId="1" xfId="0" applyFont="1" applyFill="1" applyBorder="1" applyAlignment="1">
      <alignment horizontal="left"/>
    </xf>
    <xf numFmtId="0" fontId="3" fillId="0" borderId="31" xfId="0" applyFont="1" applyBorder="1" applyAlignment="1">
      <alignment horizontal="left" vertical="center"/>
    </xf>
    <xf numFmtId="2" fontId="3" fillId="0" borderId="27" xfId="0" applyNumberFormat="1" applyFont="1" applyBorder="1" applyAlignment="1">
      <alignment horizontal="center" vertical="center"/>
    </xf>
    <xf numFmtId="0" fontId="0" fillId="0" borderId="3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8" xfId="0" applyBorder="1" applyAlignment="1">
      <alignment horizontal="center"/>
    </xf>
    <xf numFmtId="0" fontId="41" fillId="0" borderId="36" xfId="0" applyFont="1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  <xf numFmtId="0" fontId="41" fillId="0" borderId="41" xfId="0" applyFont="1" applyBorder="1" applyAlignment="1">
      <alignment horizontal="center"/>
    </xf>
    <xf numFmtId="0" fontId="39" fillId="0" borderId="26" xfId="0" applyFont="1" applyBorder="1" applyAlignment="1">
      <alignment horizontal="center" vertical="center"/>
    </xf>
    <xf numFmtId="0" fontId="33" fillId="0" borderId="0" xfId="0" applyFont="1" applyAlignment="1">
      <alignment vertical="center" wrapText="1"/>
    </xf>
    <xf numFmtId="0" fontId="41" fillId="0" borderId="36" xfId="0" applyFont="1" applyBorder="1" applyAlignment="1">
      <alignment horizontal="center" vertical="center"/>
    </xf>
    <xf numFmtId="1" fontId="0" fillId="7" borderId="1" xfId="0" applyNumberForma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41" fillId="0" borderId="41" xfId="0" applyFont="1" applyBorder="1" applyAlignment="1">
      <alignment horizontal="center" vertical="center"/>
    </xf>
    <xf numFmtId="0" fontId="0" fillId="7" borderId="9" xfId="0" applyFill="1" applyBorder="1" applyAlignment="1">
      <alignment horizontal="center" wrapText="1"/>
    </xf>
    <xf numFmtId="0" fontId="0" fillId="7" borderId="8" xfId="0" applyFill="1" applyBorder="1" applyAlignment="1">
      <alignment horizontal="center" wrapText="1"/>
    </xf>
    <xf numFmtId="0" fontId="41" fillId="0" borderId="35" xfId="0" applyFont="1" applyBorder="1" applyAlignment="1">
      <alignment horizontal="center" vertical="center"/>
    </xf>
    <xf numFmtId="0" fontId="41" fillId="0" borderId="38" xfId="0" applyFont="1" applyBorder="1" applyAlignment="1">
      <alignment horizontal="center" vertical="center"/>
    </xf>
    <xf numFmtId="0" fontId="41" fillId="0" borderId="33" xfId="0" applyFont="1" applyBorder="1" applyAlignment="1">
      <alignment horizontal="center" vertical="center"/>
    </xf>
    <xf numFmtId="0" fontId="41" fillId="0" borderId="34" xfId="0" applyFont="1" applyBorder="1" applyAlignment="1">
      <alignment horizontal="center" vertical="center"/>
    </xf>
    <xf numFmtId="0" fontId="46" fillId="0" borderId="24" xfId="0" applyFont="1" applyBorder="1" applyAlignment="1">
      <alignment horizontal="center" vertical="center" textRotation="90" wrapText="1"/>
    </xf>
    <xf numFmtId="0" fontId="46" fillId="0" borderId="22" xfId="0" applyFont="1" applyBorder="1" applyAlignment="1">
      <alignment horizontal="center" vertical="center" textRotation="90" wrapText="1"/>
    </xf>
    <xf numFmtId="0" fontId="41" fillId="0" borderId="36" xfId="0" applyFont="1" applyBorder="1" applyAlignment="1">
      <alignment horizontal="center" vertical="center"/>
    </xf>
    <xf numFmtId="0" fontId="42" fillId="0" borderId="10" xfId="20" applyFont="1" applyBorder="1" applyAlignment="1">
      <alignment horizontal="center"/>
    </xf>
    <xf numFmtId="0" fontId="32" fillId="0" borderId="0" xfId="0" applyFont="1" applyAlignment="1">
      <alignment horizontal="center" vertical="center" wrapText="1"/>
    </xf>
    <xf numFmtId="0" fontId="33" fillId="0" borderId="4" xfId="0" applyFont="1" applyBorder="1" applyAlignment="1">
      <alignment horizontal="center" vertical="center" wrapText="1"/>
    </xf>
    <xf numFmtId="0" fontId="33" fillId="0" borderId="5" xfId="0" applyFont="1" applyBorder="1" applyAlignment="1">
      <alignment horizontal="center" vertical="center" wrapText="1"/>
    </xf>
    <xf numFmtId="0" fontId="33" fillId="0" borderId="2" xfId="0" applyFont="1" applyBorder="1" applyAlignment="1">
      <alignment horizontal="center" vertical="center" wrapText="1"/>
    </xf>
    <xf numFmtId="0" fontId="32" fillId="0" borderId="6" xfId="0" applyFont="1" applyBorder="1" applyAlignment="1">
      <alignment horizontal="center" vertical="center" wrapText="1"/>
    </xf>
  </cellXfs>
  <cellStyles count="22">
    <cellStyle name="Comma [0]" xfId="10" xr:uid="{00000000-0005-0000-0000-000000000000}"/>
    <cellStyle name="Comma 2" xfId="9" xr:uid="{00000000-0005-0000-0000-000001000000}"/>
    <cellStyle name="Comma 3" xfId="13" xr:uid="{00000000-0005-0000-0000-000002000000}"/>
    <cellStyle name="Comma 4" xfId="15" xr:uid="{00000000-0005-0000-0000-000003000000}"/>
    <cellStyle name="Comma 5" xfId="17" xr:uid="{00000000-0005-0000-0000-000004000000}"/>
    <cellStyle name="Comma 6" xfId="18" xr:uid="{00000000-0005-0000-0000-000005000000}"/>
    <cellStyle name="Currency [0]" xfId="8" xr:uid="{00000000-0005-0000-0000-000006000000}"/>
    <cellStyle name="Currency 2" xfId="7" xr:uid="{00000000-0005-0000-0000-000007000000}"/>
    <cellStyle name="Currency 3" xfId="11" xr:uid="{00000000-0005-0000-0000-000008000000}"/>
    <cellStyle name="Currency 4" xfId="12" xr:uid="{00000000-0005-0000-0000-000009000000}"/>
    <cellStyle name="Currency 5" xfId="14" xr:uid="{00000000-0005-0000-0000-00000A000000}"/>
    <cellStyle name="Currency 6" xfId="16" xr:uid="{00000000-0005-0000-0000-00000B000000}"/>
    <cellStyle name="Normal" xfId="0" builtinId="0"/>
    <cellStyle name="Normal 2" xfId="1" xr:uid="{00000000-0005-0000-0000-00000D000000}"/>
    <cellStyle name="Normal 3" xfId="4" xr:uid="{00000000-0005-0000-0000-00000E000000}"/>
    <cellStyle name="Normal 4" xfId="2" xr:uid="{00000000-0005-0000-0000-00000F000000}"/>
    <cellStyle name="Normal 4 2" xfId="3" xr:uid="{00000000-0005-0000-0000-000010000000}"/>
    <cellStyle name="Normal 5" xfId="5" xr:uid="{00000000-0005-0000-0000-000011000000}"/>
    <cellStyle name="Normal 6" xfId="19" xr:uid="{00000000-0005-0000-0000-000012000000}"/>
    <cellStyle name="Normal 7" xfId="21" xr:uid="{00000000-0005-0000-0000-000013000000}"/>
    <cellStyle name="Percent 2" xfId="6" xr:uid="{00000000-0005-0000-0000-000014000000}"/>
    <cellStyle name="טקסט אזהרה" xfId="20" builtinId="11"/>
  </cellStyles>
  <dxfs count="18">
    <dxf>
      <font>
        <color rgb="FF096D31"/>
      </font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lor theme="0"/>
      </font>
      <fill>
        <patternFill>
          <bgColor rgb="FFFF0000"/>
        </patternFill>
      </fill>
    </dxf>
    <dxf>
      <font>
        <color rgb="FF096D31"/>
      </font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lor theme="0"/>
      </font>
      <fill>
        <patternFill>
          <bgColor rgb="FFFF0000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color rgb="FF096D31"/>
      </font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lor theme="0"/>
      </font>
      <fill>
        <patternFill>
          <bgColor rgb="FFFF0000"/>
        </patternFill>
      </fill>
    </dxf>
    <dxf>
      <font>
        <color rgb="FF096D31"/>
      </font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lor theme="0"/>
      </font>
      <fill>
        <patternFill>
          <bgColor rgb="FFFF0000"/>
        </patternFill>
      </fill>
    </dxf>
    <dxf>
      <font>
        <color rgb="FF096D31"/>
      </font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9FF7E2"/>
      <color rgb="FF096D31"/>
      <color rgb="FF006600"/>
      <color rgb="FF7F63A1"/>
      <color rgb="FFDAFEE3"/>
      <color rgb="FF99FFCC"/>
      <color rgb="FF00CC66"/>
      <color rgb="FF39B945"/>
      <color rgb="FF66FF99"/>
      <color rgb="FF7CF4A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8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he-IL"/>
              <a:t>לימפוציטים ואאוזונופילים</a:t>
            </a:r>
          </a:p>
        </c:rich>
      </c:tx>
      <c:layout>
        <c:manualLayout>
          <c:xMode val="edge"/>
          <c:yMode val="edge"/>
          <c:x val="0.43908177708152973"/>
          <c:y val="6.4220183486238536E-2"/>
        </c:manualLayout>
      </c:layout>
      <c:overlay val="1"/>
      <c:spPr>
        <a:solidFill>
          <a:schemeClr val="bg1"/>
        </a:solidFill>
      </c:spPr>
    </c:title>
    <c:autoTitleDeleted val="0"/>
    <c:plotArea>
      <c:layout>
        <c:manualLayout>
          <c:layoutTarget val="inner"/>
          <c:xMode val="edge"/>
          <c:yMode val="edge"/>
          <c:x val="0.15037241478835761"/>
          <c:y val="0.18550338317802018"/>
          <c:w val="0.8310321390444908"/>
          <c:h val="0.65995744864516082"/>
        </c:manualLayout>
      </c:layout>
      <c:scatterChart>
        <c:scatterStyle val="lineMarker"/>
        <c:varyColors val="0"/>
        <c:ser>
          <c:idx val="2"/>
          <c:order val="0"/>
          <c:tx>
            <c:v>Lymph Ave.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38100" cmpd="sng">
                <a:solidFill>
                  <a:srgbClr val="8064A2">
                    <a:lumMod val="50000"/>
                  </a:srgbClr>
                </a:solidFill>
              </a:ln>
            </c:spPr>
            <c:trendlineType val="linear"/>
            <c:forward val="100"/>
            <c:dispRSqr val="0"/>
            <c:dispEq val="0"/>
          </c:trendline>
          <c:xVal>
            <c:numRef>
              <c:f>'1'!$B$3:$C$3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'1'!$AN$17:$AO$17</c:f>
              <c:numCache>
                <c:formatCode>0.000</c:formatCode>
                <c:ptCount val="2"/>
                <c:pt idx="0">
                  <c:v>23.282291666666666</c:v>
                </c:pt>
                <c:pt idx="1">
                  <c:v>23.282291666666666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EC9-4829-8F04-EEEA0F3DBE99}"/>
            </c:ext>
          </c:extLst>
        </c:ser>
        <c:ser>
          <c:idx val="3"/>
          <c:order val="1"/>
          <c:tx>
            <c:v>Lymph Ave +2SD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19050">
                <a:solidFill>
                  <a:schemeClr val="accent4">
                    <a:lumMod val="50000"/>
                    <a:alpha val="93000"/>
                  </a:schemeClr>
                </a:solidFill>
                <a:prstDash val="lgDash"/>
              </a:ln>
            </c:spPr>
            <c:trendlineType val="linear"/>
            <c:forward val="100"/>
            <c:dispRSqr val="0"/>
            <c:dispEq val="0"/>
          </c:trendline>
          <c:xVal>
            <c:numRef>
              <c:f>'1'!$B$3:$C$3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'1'!$AS$17:$AT$17</c:f>
              <c:numCache>
                <c:formatCode>0.000</c:formatCode>
                <c:ptCount val="2"/>
                <c:pt idx="0">
                  <c:v>34.570030240654617</c:v>
                </c:pt>
                <c:pt idx="1">
                  <c:v>34.570030240654617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EC9-4829-8F04-EEEA0F3DBE99}"/>
            </c:ext>
          </c:extLst>
        </c:ser>
        <c:ser>
          <c:idx val="7"/>
          <c:order val="2"/>
          <c:tx>
            <c:strRef>
              <c:f>'1'!$A$21</c:f>
              <c:strCache>
                <c:ptCount val="1"/>
                <c:pt idx="0">
                  <c:v>eosinophil</c:v>
                </c:pt>
              </c:strCache>
            </c:strRef>
          </c:tx>
          <c:spPr>
            <a:ln w="12700">
              <a:noFill/>
            </a:ln>
            <a:effectLst>
              <a:outerShdw blurRad="50800" dist="38100" dir="8100000" algn="tr" rotWithShape="0">
                <a:prstClr val="black">
                  <a:alpha val="40000"/>
                </a:prstClr>
              </a:outerShdw>
            </a:effectLst>
          </c:spPr>
          <c:marker>
            <c:symbol val="circle"/>
            <c:size val="14"/>
            <c:spPr>
              <a:solidFill>
                <a:srgbClr val="7030A0"/>
              </a:solidFill>
              <a:ln>
                <a:noFill/>
              </a:ln>
              <a:effectLst>
                <a:outerShdw blurRad="50800" dist="38100" dir="8100000" algn="tr" rotWithShape="0">
                  <a:prstClr val="black">
                    <a:alpha val="4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xVal>
            <c:numRef>
              <c:f>'1'!$C$9:$AH$9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xVal>
          <c:yVal>
            <c:numRef>
              <c:f>'1'!$C$21:$AH$21</c:f>
              <c:numCache>
                <c:formatCode>0</c:formatCode>
                <c:ptCount val="32"/>
                <c:pt idx="0">
                  <c:v>61</c:v>
                </c:pt>
                <c:pt idx="1">
                  <c:v>64</c:v>
                </c:pt>
                <c:pt idx="2">
                  <c:v>58</c:v>
                </c:pt>
                <c:pt idx="3">
                  <c:v>51</c:v>
                </c:pt>
                <c:pt idx="4">
                  <c:v>67</c:v>
                </c:pt>
                <c:pt idx="5">
                  <c:v>58</c:v>
                </c:pt>
                <c:pt idx="6">
                  <c:v>63</c:v>
                </c:pt>
                <c:pt idx="7">
                  <c:v>55</c:v>
                </c:pt>
                <c:pt idx="8">
                  <c:v>60</c:v>
                </c:pt>
                <c:pt idx="9">
                  <c:v>70</c:v>
                </c:pt>
                <c:pt idx="10">
                  <c:v>60</c:v>
                </c:pt>
                <c:pt idx="11">
                  <c:v>58</c:v>
                </c:pt>
                <c:pt idx="12">
                  <c:v>68.7</c:v>
                </c:pt>
                <c:pt idx="13">
                  <c:v>58</c:v>
                </c:pt>
                <c:pt idx="14">
                  <c:v>49.833333333333336</c:v>
                </c:pt>
                <c:pt idx="15">
                  <c:v>65</c:v>
                </c:pt>
                <c:pt idx="16">
                  <c:v>62</c:v>
                </c:pt>
                <c:pt idx="17">
                  <c:v>64</c:v>
                </c:pt>
                <c:pt idx="18">
                  <c:v>64</c:v>
                </c:pt>
                <c:pt idx="19">
                  <c:v>58</c:v>
                </c:pt>
                <c:pt idx="20">
                  <c:v>52</c:v>
                </c:pt>
                <c:pt idx="21">
                  <c:v>54</c:v>
                </c:pt>
                <c:pt idx="22">
                  <c:v>58</c:v>
                </c:pt>
                <c:pt idx="23">
                  <c:v>44</c:v>
                </c:pt>
                <c:pt idx="24">
                  <c:v>62.4</c:v>
                </c:pt>
                <c:pt idx="25">
                  <c:v>57</c:v>
                </c:pt>
                <c:pt idx="26">
                  <c:v>61</c:v>
                </c:pt>
                <c:pt idx="27">
                  <c:v>57</c:v>
                </c:pt>
                <c:pt idx="28">
                  <c:v>62</c:v>
                </c:pt>
                <c:pt idx="29">
                  <c:v>50</c:v>
                </c:pt>
                <c:pt idx="30">
                  <c:v>62</c:v>
                </c:pt>
                <c:pt idx="31">
                  <c:v>60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EC9-4829-8F04-EEEA0F3DBE99}"/>
            </c:ext>
          </c:extLst>
        </c:ser>
        <c:ser>
          <c:idx val="1"/>
          <c:order val="3"/>
          <c:tx>
            <c:strRef>
              <c:f>'1'!$A$17</c:f>
              <c:strCache>
                <c:ptCount val="1"/>
                <c:pt idx="0">
                  <c:v>lymphocyte</c:v>
                </c:pt>
              </c:strCache>
            </c:strRef>
          </c:tx>
          <c:spPr>
            <a:ln w="47625">
              <a:noFill/>
            </a:ln>
          </c:spPr>
          <c:marker>
            <c:symbol val="square"/>
            <c:size val="14"/>
            <c:spPr>
              <a:solidFill>
                <a:schemeClr val="accent4">
                  <a:lumMod val="50000"/>
                </a:schemeClr>
              </a:solidFill>
              <a:ln>
                <a:noFill/>
              </a:ln>
              <a:scene3d>
                <a:camera prst="orthographicFront"/>
                <a:lightRig rig="threePt" dir="t"/>
              </a:scene3d>
              <a:sp3d>
                <a:bevelT w="139700" h="139700" prst="divot"/>
              </a:sp3d>
            </c:spPr>
          </c:marker>
          <c:xVal>
            <c:numRef>
              <c:f>'1'!$C$9:$AH$9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xVal>
          <c:yVal>
            <c:numRef>
              <c:f>'1'!$C$17:$AH$17</c:f>
              <c:numCache>
                <c:formatCode>0</c:formatCode>
                <c:ptCount val="32"/>
                <c:pt idx="0">
                  <c:v>20</c:v>
                </c:pt>
                <c:pt idx="1">
                  <c:v>17</c:v>
                </c:pt>
                <c:pt idx="2">
                  <c:v>26</c:v>
                </c:pt>
                <c:pt idx="3">
                  <c:v>20</c:v>
                </c:pt>
                <c:pt idx="4">
                  <c:v>25</c:v>
                </c:pt>
                <c:pt idx="5">
                  <c:v>30</c:v>
                </c:pt>
                <c:pt idx="6">
                  <c:v>16</c:v>
                </c:pt>
                <c:pt idx="7">
                  <c:v>28</c:v>
                </c:pt>
                <c:pt idx="8">
                  <c:v>26</c:v>
                </c:pt>
                <c:pt idx="9">
                  <c:v>16</c:v>
                </c:pt>
                <c:pt idx="10">
                  <c:v>14</c:v>
                </c:pt>
                <c:pt idx="11">
                  <c:v>26</c:v>
                </c:pt>
                <c:pt idx="12">
                  <c:v>12.2</c:v>
                </c:pt>
                <c:pt idx="13">
                  <c:v>20</c:v>
                </c:pt>
                <c:pt idx="14">
                  <c:v>30.833333333333332</c:v>
                </c:pt>
                <c:pt idx="15">
                  <c:v>22</c:v>
                </c:pt>
                <c:pt idx="16">
                  <c:v>29</c:v>
                </c:pt>
                <c:pt idx="17">
                  <c:v>24</c:v>
                </c:pt>
                <c:pt idx="18">
                  <c:v>22</c:v>
                </c:pt>
                <c:pt idx="19">
                  <c:v>17</c:v>
                </c:pt>
                <c:pt idx="20">
                  <c:v>33</c:v>
                </c:pt>
                <c:pt idx="21">
                  <c:v>28</c:v>
                </c:pt>
                <c:pt idx="22">
                  <c:v>27</c:v>
                </c:pt>
                <c:pt idx="23">
                  <c:v>34</c:v>
                </c:pt>
                <c:pt idx="24">
                  <c:v>18</c:v>
                </c:pt>
                <c:pt idx="25">
                  <c:v>18</c:v>
                </c:pt>
                <c:pt idx="26">
                  <c:v>29</c:v>
                </c:pt>
                <c:pt idx="27">
                  <c:v>25</c:v>
                </c:pt>
                <c:pt idx="28">
                  <c:v>27</c:v>
                </c:pt>
                <c:pt idx="29">
                  <c:v>20</c:v>
                </c:pt>
                <c:pt idx="30">
                  <c:v>25</c:v>
                </c:pt>
                <c:pt idx="31">
                  <c:v>20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EC9-4829-8F04-EEEA0F3DBE99}"/>
            </c:ext>
          </c:extLst>
        </c:ser>
        <c:ser>
          <c:idx val="6"/>
          <c:order val="4"/>
          <c:tx>
            <c:v>Eos Ave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28575">
                <a:solidFill>
                  <a:srgbClr val="7030A0"/>
                </a:solidFill>
              </a:ln>
            </c:spPr>
            <c:trendlineType val="linear"/>
            <c:forward val="100"/>
            <c:backward val="10"/>
            <c:dispRSqr val="0"/>
            <c:dispEq val="0"/>
          </c:trendline>
          <c:xVal>
            <c:numRef>
              <c:f>'1'!$B$3:$C$3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'1'!$AN$21:$AO$21</c:f>
              <c:numCache>
                <c:formatCode>0.000</c:formatCode>
                <c:ptCount val="2"/>
                <c:pt idx="0">
                  <c:v>59.185416666666669</c:v>
                </c:pt>
                <c:pt idx="1">
                  <c:v>59.185416666666669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EC9-4829-8F04-EEEA0F3DBE99}"/>
            </c:ext>
          </c:extLst>
        </c:ser>
        <c:ser>
          <c:idx val="0"/>
          <c:order val="5"/>
          <c:tx>
            <c:v>eos Ave -2SD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28575">
                <a:solidFill>
                  <a:srgbClr val="7F63A1"/>
                </a:solidFill>
                <a:prstDash val="dashDot"/>
              </a:ln>
            </c:spPr>
            <c:trendlineType val="linear"/>
            <c:forward val="100"/>
            <c:dispRSqr val="0"/>
            <c:dispEq val="0"/>
          </c:trendline>
          <c:xVal>
            <c:numRef>
              <c:f>'1'!$B$3:$C$3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'1'!$AQ$21:$AR$21</c:f>
              <c:numCache>
                <c:formatCode>0.000</c:formatCode>
                <c:ptCount val="2"/>
                <c:pt idx="0">
                  <c:v>47.754967016216803</c:v>
                </c:pt>
                <c:pt idx="1">
                  <c:v>47.754967016216803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2E3-41EC-8591-C413A4CAA433}"/>
            </c:ext>
          </c:extLst>
        </c:ser>
        <c:ser>
          <c:idx val="4"/>
          <c:order val="6"/>
          <c:tx>
            <c:v>eos ave +2SD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25400">
                <a:solidFill>
                  <a:schemeClr val="accent4"/>
                </a:solidFill>
                <a:prstDash val="dashDot"/>
              </a:ln>
            </c:spPr>
            <c:trendlineType val="linear"/>
            <c:forward val="100"/>
            <c:dispRSqr val="0"/>
            <c:dispEq val="0"/>
          </c:trendline>
          <c:xVal>
            <c:numRef>
              <c:f>'1'!$B$9:$C$9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'1'!$AS$21:$AT$21</c:f>
              <c:numCache>
                <c:formatCode>0.000</c:formatCode>
                <c:ptCount val="2"/>
                <c:pt idx="0">
                  <c:v>70.615866317116541</c:v>
                </c:pt>
                <c:pt idx="1">
                  <c:v>70.615866317116541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204-4B75-8B52-534DA0E4B1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8706432"/>
        <c:axId val="108712704"/>
      </c:scatterChart>
      <c:valAx>
        <c:axId val="108706432"/>
        <c:scaling>
          <c:orientation val="minMax"/>
          <c:max val="148"/>
          <c:min val="100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e-IL"/>
                  <a:t>מעבדה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e-IL"/>
          </a:p>
        </c:txPr>
        <c:crossAx val="108712704"/>
        <c:crosses val="autoZero"/>
        <c:crossBetween val="midCat"/>
        <c:majorUnit val="1"/>
      </c:valAx>
      <c:valAx>
        <c:axId val="10871270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e-IL"/>
                  <a:t>%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e-IL"/>
          </a:p>
        </c:txPr>
        <c:crossAx val="108706432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ayout>
        <c:manualLayout>
          <c:xMode val="edge"/>
          <c:yMode val="edge"/>
          <c:x val="9.7932789749853345E-3"/>
          <c:y val="1.2654315650678462E-2"/>
          <c:w val="0.12994811422803026"/>
          <c:h val="0.17742964589673202"/>
        </c:manualLayout>
      </c:layout>
      <c:overlay val="0"/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he-IL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e-IL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14"/>
    </mc:Choice>
    <mc:Fallback>
      <c:style val="14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neut/blast/lymph</a:t>
            </a:r>
          </a:p>
        </c:rich>
      </c:tx>
      <c:layout>
        <c:manualLayout>
          <c:xMode val="edge"/>
          <c:yMode val="edge"/>
          <c:x val="0.33445041492381461"/>
          <c:y val="1.4571948998178506E-2"/>
        </c:manualLayout>
      </c:layout>
      <c:overlay val="0"/>
    </c:title>
    <c:autoTitleDeleted val="0"/>
    <c:view3D>
      <c:rotX val="15"/>
      <c:rotY val="34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stacked"/>
        <c:varyColors val="0"/>
        <c:ser>
          <c:idx val="1"/>
          <c:order val="0"/>
          <c:tx>
            <c:strRef>
              <c:f>'1'!$A$12</c:f>
              <c:strCache>
                <c:ptCount val="1"/>
                <c:pt idx="0">
                  <c:v>blast</c:v>
                </c:pt>
              </c:strCache>
            </c:strRef>
          </c:tx>
          <c:spPr>
            <a:solidFill>
              <a:srgbClr val="9933FF"/>
            </a:solidFill>
          </c:spPr>
          <c:invertIfNegative val="0"/>
          <c:cat>
            <c:numRef>
              <c:f>'1'!$C$9:$AH$9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cat>
          <c:val>
            <c:numRef>
              <c:f>'1'!$C$12:$AH$12</c:f>
              <c:numCache>
                <c:formatCode>0</c:formatCode>
                <c:ptCount val="32"/>
                <c:pt idx="0">
                  <c:v>0</c:v>
                </c:pt>
                <c:pt idx="1">
                  <c:v>4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10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1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01-40BF-8633-1E0416A4488C}"/>
            </c:ext>
          </c:extLst>
        </c:ser>
        <c:ser>
          <c:idx val="0"/>
          <c:order val="1"/>
          <c:tx>
            <c:strRef>
              <c:f>'1'!$A$16</c:f>
              <c:strCache>
                <c:ptCount val="1"/>
                <c:pt idx="0">
                  <c:v>neutrophil</c:v>
                </c:pt>
              </c:strCache>
            </c:strRef>
          </c:tx>
          <c:spPr>
            <a:solidFill>
              <a:srgbClr val="45008A"/>
            </a:solidFill>
          </c:spPr>
          <c:invertIfNegative val="0"/>
          <c:cat>
            <c:numRef>
              <c:f>'1'!$C$9:$AH$9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cat>
          <c:val>
            <c:numRef>
              <c:f>'1'!$C$16:$AH$16</c:f>
              <c:numCache>
                <c:formatCode>0</c:formatCode>
                <c:ptCount val="32"/>
                <c:pt idx="0">
                  <c:v>10</c:v>
                </c:pt>
                <c:pt idx="1">
                  <c:v>8</c:v>
                </c:pt>
                <c:pt idx="2">
                  <c:v>9</c:v>
                </c:pt>
                <c:pt idx="3">
                  <c:v>16</c:v>
                </c:pt>
                <c:pt idx="4">
                  <c:v>7</c:v>
                </c:pt>
                <c:pt idx="5">
                  <c:v>11</c:v>
                </c:pt>
                <c:pt idx="6">
                  <c:v>15</c:v>
                </c:pt>
                <c:pt idx="7">
                  <c:v>14</c:v>
                </c:pt>
                <c:pt idx="8">
                  <c:v>11</c:v>
                </c:pt>
                <c:pt idx="9">
                  <c:v>9</c:v>
                </c:pt>
                <c:pt idx="10">
                  <c:v>0</c:v>
                </c:pt>
                <c:pt idx="11">
                  <c:v>11</c:v>
                </c:pt>
                <c:pt idx="12">
                  <c:v>6.9</c:v>
                </c:pt>
                <c:pt idx="13">
                  <c:v>11</c:v>
                </c:pt>
                <c:pt idx="14">
                  <c:v>16.833333333333332</c:v>
                </c:pt>
                <c:pt idx="15">
                  <c:v>10</c:v>
                </c:pt>
                <c:pt idx="16">
                  <c:v>5</c:v>
                </c:pt>
                <c:pt idx="17">
                  <c:v>10</c:v>
                </c:pt>
                <c:pt idx="18">
                  <c:v>12</c:v>
                </c:pt>
                <c:pt idx="19">
                  <c:v>15</c:v>
                </c:pt>
                <c:pt idx="20">
                  <c:v>13</c:v>
                </c:pt>
                <c:pt idx="21">
                  <c:v>7</c:v>
                </c:pt>
                <c:pt idx="22">
                  <c:v>12</c:v>
                </c:pt>
                <c:pt idx="23">
                  <c:v>13</c:v>
                </c:pt>
                <c:pt idx="24">
                  <c:v>12.2</c:v>
                </c:pt>
                <c:pt idx="25">
                  <c:v>10</c:v>
                </c:pt>
                <c:pt idx="26">
                  <c:v>9</c:v>
                </c:pt>
                <c:pt idx="27">
                  <c:v>8</c:v>
                </c:pt>
                <c:pt idx="28">
                  <c:v>10</c:v>
                </c:pt>
                <c:pt idx="29">
                  <c:v>14</c:v>
                </c:pt>
                <c:pt idx="30">
                  <c:v>10</c:v>
                </c:pt>
                <c:pt idx="31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01-40BF-8633-1E0416A4488C}"/>
            </c:ext>
          </c:extLst>
        </c:ser>
        <c:ser>
          <c:idx val="2"/>
          <c:order val="2"/>
          <c:tx>
            <c:strRef>
              <c:f>'1'!$A$17</c:f>
              <c:strCache>
                <c:ptCount val="1"/>
                <c:pt idx="0">
                  <c:v>lymphocyte</c:v>
                </c:pt>
              </c:strCache>
            </c:strRef>
          </c:tx>
          <c:spPr>
            <a:solidFill>
              <a:srgbClr val="D2AFEF"/>
            </a:solidFill>
          </c:spPr>
          <c:invertIfNegative val="0"/>
          <c:cat>
            <c:numRef>
              <c:f>'1'!$C$9:$AH$9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cat>
          <c:val>
            <c:numRef>
              <c:f>'1'!$C$17:$AH$17</c:f>
              <c:numCache>
                <c:formatCode>0</c:formatCode>
                <c:ptCount val="32"/>
                <c:pt idx="0">
                  <c:v>20</c:v>
                </c:pt>
                <c:pt idx="1">
                  <c:v>17</c:v>
                </c:pt>
                <c:pt idx="2">
                  <c:v>26</c:v>
                </c:pt>
                <c:pt idx="3">
                  <c:v>20</c:v>
                </c:pt>
                <c:pt idx="4">
                  <c:v>25</c:v>
                </c:pt>
                <c:pt idx="5">
                  <c:v>30</c:v>
                </c:pt>
                <c:pt idx="6">
                  <c:v>16</c:v>
                </c:pt>
                <c:pt idx="7">
                  <c:v>28</c:v>
                </c:pt>
                <c:pt idx="8">
                  <c:v>26</c:v>
                </c:pt>
                <c:pt idx="9">
                  <c:v>16</c:v>
                </c:pt>
                <c:pt idx="10">
                  <c:v>14</c:v>
                </c:pt>
                <c:pt idx="11">
                  <c:v>26</c:v>
                </c:pt>
                <c:pt idx="12">
                  <c:v>12.2</c:v>
                </c:pt>
                <c:pt idx="13">
                  <c:v>20</c:v>
                </c:pt>
                <c:pt idx="14">
                  <c:v>30.833333333333332</c:v>
                </c:pt>
                <c:pt idx="15">
                  <c:v>22</c:v>
                </c:pt>
                <c:pt idx="16">
                  <c:v>29</c:v>
                </c:pt>
                <c:pt idx="17">
                  <c:v>24</c:v>
                </c:pt>
                <c:pt idx="18">
                  <c:v>22</c:v>
                </c:pt>
                <c:pt idx="19">
                  <c:v>17</c:v>
                </c:pt>
                <c:pt idx="20">
                  <c:v>33</c:v>
                </c:pt>
                <c:pt idx="21">
                  <c:v>28</c:v>
                </c:pt>
                <c:pt idx="22">
                  <c:v>27</c:v>
                </c:pt>
                <c:pt idx="23">
                  <c:v>34</c:v>
                </c:pt>
                <c:pt idx="24">
                  <c:v>18</c:v>
                </c:pt>
                <c:pt idx="25">
                  <c:v>18</c:v>
                </c:pt>
                <c:pt idx="26">
                  <c:v>29</c:v>
                </c:pt>
                <c:pt idx="27">
                  <c:v>25</c:v>
                </c:pt>
                <c:pt idx="28">
                  <c:v>27</c:v>
                </c:pt>
                <c:pt idx="29">
                  <c:v>20</c:v>
                </c:pt>
                <c:pt idx="30">
                  <c:v>25</c:v>
                </c:pt>
                <c:pt idx="31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01-40BF-8633-1E0416A448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gapDepth val="55"/>
        <c:shape val="box"/>
        <c:axId val="107537920"/>
        <c:axId val="107539456"/>
        <c:axId val="0"/>
      </c:bar3DChart>
      <c:catAx>
        <c:axId val="107537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he-IL"/>
          </a:p>
        </c:txPr>
        <c:crossAx val="107539456"/>
        <c:crosses val="autoZero"/>
        <c:auto val="0"/>
        <c:lblAlgn val="ctr"/>
        <c:lblOffset val="100"/>
        <c:noMultiLvlLbl val="0"/>
      </c:catAx>
      <c:valAx>
        <c:axId val="107539456"/>
        <c:scaling>
          <c:orientation val="minMax"/>
        </c:scaling>
        <c:delete val="0"/>
        <c:axPos val="r"/>
        <c:majorGridlines/>
        <c:numFmt formatCode="0" sourceLinked="1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he-IL"/>
          </a:p>
        </c:txPr>
        <c:crossAx val="107537920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6478092626798786"/>
          <c:y val="0.41098204654534654"/>
          <c:w val="0.1176695919112634"/>
          <c:h val="0.23836438477977137"/>
        </c:manualLayout>
      </c:layout>
      <c:overlay val="0"/>
      <c:txPr>
        <a:bodyPr/>
        <a:lstStyle/>
        <a:p>
          <a:pPr>
            <a:defRPr sz="12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30"/>
    </mc:Choice>
    <mc:Fallback>
      <c:style val="30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95966785290629E-2"/>
          <c:y val="4.3671693155368056E-2"/>
          <c:w val="0.91009293767104738"/>
          <c:h val="0.86953841013238287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'1'!$A$156:$A$157</c:f>
              <c:strCache>
                <c:ptCount val="2"/>
                <c:pt idx="0">
                  <c:v>smudged cell</c:v>
                </c:pt>
                <c:pt idx="1">
                  <c:v>Microcytes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'1'!$A$156:$A$157</c:f>
              <c:strCache>
                <c:ptCount val="2"/>
                <c:pt idx="0">
                  <c:v>smudged cell</c:v>
                </c:pt>
                <c:pt idx="1">
                  <c:v>Microcytes</c:v>
                </c:pt>
              </c:strCache>
            </c:strRef>
          </c:cat>
          <c:val>
            <c:numRef>
              <c:f>'1'!$B$156:$B$157</c:f>
              <c:numCache>
                <c:formatCode>General</c:formatCode>
                <c:ptCount val="2"/>
                <c:pt idx="0">
                  <c:v>11</c:v>
                </c:pt>
                <c:pt idx="1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C5-49AE-8D9C-E19FF691425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7555456"/>
        <c:axId val="107570688"/>
      </c:barChart>
      <c:catAx>
        <c:axId val="107555456"/>
        <c:scaling>
          <c:orientation val="maxMin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400" b="1"/>
            </a:pPr>
            <a:endParaRPr lang="he-IL"/>
          </a:p>
        </c:txPr>
        <c:crossAx val="107570688"/>
        <c:crosses val="autoZero"/>
        <c:auto val="1"/>
        <c:lblAlgn val="ctr"/>
        <c:lblOffset val="100"/>
        <c:noMultiLvlLbl val="0"/>
      </c:catAx>
      <c:valAx>
        <c:axId val="107570688"/>
        <c:scaling>
          <c:orientation val="minMax"/>
          <c:min val="0"/>
        </c:scaling>
        <c:delete val="0"/>
        <c:axPos val="r"/>
        <c:majorGridlines/>
        <c:numFmt formatCode="General" sourceLinked="1"/>
        <c:majorTickMark val="out"/>
        <c:minorTickMark val="none"/>
        <c:tickLblPos val="nextTo"/>
        <c:crossAx val="10755545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he-IL" baseline="0"/>
              <a:t>לימפוציטים וניוטרופילים</a:t>
            </a:r>
            <a:endParaRPr lang="he-IL"/>
          </a:p>
        </c:rich>
      </c:tx>
      <c:layout>
        <c:manualLayout>
          <c:xMode val="edge"/>
          <c:yMode val="edge"/>
          <c:x val="0.43908177708152973"/>
          <c:y val="6.4220183486238536E-2"/>
        </c:manualLayout>
      </c:layout>
      <c:overlay val="1"/>
      <c:spPr>
        <a:solidFill>
          <a:schemeClr val="bg1"/>
        </a:solidFill>
      </c:spPr>
    </c:title>
    <c:autoTitleDeleted val="0"/>
    <c:plotArea>
      <c:layout>
        <c:manualLayout>
          <c:layoutTarget val="inner"/>
          <c:xMode val="edge"/>
          <c:yMode val="edge"/>
          <c:x val="0.15379573298457053"/>
          <c:y val="0.18550342224171129"/>
          <c:w val="0.82531788812302753"/>
          <c:h val="0.73104074411627795"/>
        </c:manualLayout>
      </c:layout>
      <c:scatterChart>
        <c:scatterStyle val="lineMarker"/>
        <c:varyColors val="0"/>
        <c:ser>
          <c:idx val="7"/>
          <c:order val="0"/>
          <c:tx>
            <c:strRef>
              <c:f>'2'!$A$16</c:f>
              <c:strCache>
                <c:ptCount val="1"/>
                <c:pt idx="0">
                  <c:v>neutrophil</c:v>
                </c:pt>
              </c:strCache>
            </c:strRef>
          </c:tx>
          <c:spPr>
            <a:ln w="12700">
              <a:noFill/>
            </a:ln>
            <a:effectLst>
              <a:outerShdw blurRad="50800" dist="38100" dir="8100000" algn="tr" rotWithShape="0">
                <a:prstClr val="black">
                  <a:alpha val="40000"/>
                </a:prstClr>
              </a:outerShdw>
            </a:effectLst>
          </c:spPr>
          <c:marker>
            <c:symbol val="circle"/>
            <c:size val="14"/>
            <c:spPr>
              <a:solidFill>
                <a:schemeClr val="tx2"/>
              </a:solidFill>
              <a:ln>
                <a:noFill/>
              </a:ln>
              <a:effectLst>
                <a:outerShdw blurRad="50800" dist="38100" dir="8100000" algn="tr" rotWithShape="0">
                  <a:prstClr val="black">
                    <a:alpha val="4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xVal>
            <c:numRef>
              <c:f>'2'!$C$9:$AH$9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xVal>
          <c:yVal>
            <c:numRef>
              <c:f>'2'!$C$16:$AH$16</c:f>
              <c:numCache>
                <c:formatCode>General</c:formatCode>
                <c:ptCount val="32"/>
                <c:pt idx="0" formatCode="0">
                  <c:v>72</c:v>
                </c:pt>
                <c:pt idx="1">
                  <c:v>70</c:v>
                </c:pt>
                <c:pt idx="2" formatCode="0">
                  <c:v>72</c:v>
                </c:pt>
                <c:pt idx="3" formatCode="0">
                  <c:v>80</c:v>
                </c:pt>
                <c:pt idx="4" formatCode="0">
                  <c:v>76</c:v>
                </c:pt>
                <c:pt idx="5" formatCode="0">
                  <c:v>80</c:v>
                </c:pt>
                <c:pt idx="6" formatCode="0">
                  <c:v>76</c:v>
                </c:pt>
                <c:pt idx="7" formatCode="0">
                  <c:v>81</c:v>
                </c:pt>
                <c:pt idx="8" formatCode="0">
                  <c:v>75</c:v>
                </c:pt>
                <c:pt idx="9" formatCode="0">
                  <c:v>83</c:v>
                </c:pt>
                <c:pt idx="10" formatCode="0">
                  <c:v>58</c:v>
                </c:pt>
                <c:pt idx="11" formatCode="0">
                  <c:v>80</c:v>
                </c:pt>
                <c:pt idx="12" formatCode="0">
                  <c:v>67.8</c:v>
                </c:pt>
                <c:pt idx="13" formatCode="0">
                  <c:v>73</c:v>
                </c:pt>
                <c:pt idx="14" formatCode="0">
                  <c:v>82</c:v>
                </c:pt>
                <c:pt idx="15" formatCode="0">
                  <c:v>66</c:v>
                </c:pt>
                <c:pt idx="16" formatCode="0">
                  <c:v>70</c:v>
                </c:pt>
                <c:pt idx="17" formatCode="0">
                  <c:v>81</c:v>
                </c:pt>
                <c:pt idx="18" formatCode="0">
                  <c:v>70</c:v>
                </c:pt>
                <c:pt idx="19" formatCode="0">
                  <c:v>80</c:v>
                </c:pt>
                <c:pt idx="20" formatCode="0">
                  <c:v>72</c:v>
                </c:pt>
                <c:pt idx="21" formatCode="0">
                  <c:v>77</c:v>
                </c:pt>
                <c:pt idx="22" formatCode="0">
                  <c:v>84</c:v>
                </c:pt>
                <c:pt idx="23" formatCode="0">
                  <c:v>40</c:v>
                </c:pt>
                <c:pt idx="24" formatCode="0">
                  <c:v>70.5</c:v>
                </c:pt>
                <c:pt idx="25" formatCode="0">
                  <c:v>69</c:v>
                </c:pt>
                <c:pt idx="26" formatCode="0">
                  <c:v>76</c:v>
                </c:pt>
                <c:pt idx="27" formatCode="0">
                  <c:v>71</c:v>
                </c:pt>
                <c:pt idx="28" formatCode="0">
                  <c:v>78</c:v>
                </c:pt>
                <c:pt idx="29" formatCode="0">
                  <c:v>70</c:v>
                </c:pt>
                <c:pt idx="30" formatCode="0">
                  <c:v>84</c:v>
                </c:pt>
                <c:pt idx="31" formatCode="0">
                  <c:v>81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D68-43AB-BFC9-5F31A970818D}"/>
            </c:ext>
          </c:extLst>
        </c:ser>
        <c:ser>
          <c:idx val="1"/>
          <c:order val="1"/>
          <c:tx>
            <c:strRef>
              <c:f>'2'!$A$17</c:f>
              <c:strCache>
                <c:ptCount val="1"/>
                <c:pt idx="0">
                  <c:v>lymphocyte</c:v>
                </c:pt>
              </c:strCache>
            </c:strRef>
          </c:tx>
          <c:spPr>
            <a:ln w="47625">
              <a:noFill/>
            </a:ln>
            <a:effectLst>
              <a:innerShdw blurRad="63500" dist="50800" dir="2700000">
                <a:prstClr val="black">
                  <a:alpha val="50000"/>
                </a:prstClr>
              </a:innerShdw>
            </a:effectLst>
          </c:spPr>
          <c:marker>
            <c:symbol val="square"/>
            <c:size val="13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  <a:effectLst>
                <a:innerShdw blurRad="63500" dist="50800" dir="2700000">
                  <a:prstClr val="black">
                    <a:alpha val="50000"/>
                  </a:prstClr>
                </a:innerShdw>
              </a:effectLst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xVal>
            <c:numRef>
              <c:f>'2'!$C$3:$AH$3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xVal>
          <c:yVal>
            <c:numRef>
              <c:f>'2'!$C$17:$AF$17</c:f>
              <c:numCache>
                <c:formatCode>General</c:formatCode>
                <c:ptCount val="30"/>
                <c:pt idx="0" formatCode="0">
                  <c:v>11</c:v>
                </c:pt>
                <c:pt idx="1">
                  <c:v>7</c:v>
                </c:pt>
                <c:pt idx="2" formatCode="0">
                  <c:v>9</c:v>
                </c:pt>
                <c:pt idx="3" formatCode="0">
                  <c:v>14</c:v>
                </c:pt>
                <c:pt idx="4" formatCode="0">
                  <c:v>13</c:v>
                </c:pt>
                <c:pt idx="5" formatCode="0">
                  <c:v>11</c:v>
                </c:pt>
                <c:pt idx="6" formatCode="0">
                  <c:v>5</c:v>
                </c:pt>
                <c:pt idx="7" formatCode="0">
                  <c:v>8</c:v>
                </c:pt>
                <c:pt idx="8" formatCode="0">
                  <c:v>8</c:v>
                </c:pt>
                <c:pt idx="9" formatCode="0">
                  <c:v>5</c:v>
                </c:pt>
                <c:pt idx="10" formatCode="0">
                  <c:v>13</c:v>
                </c:pt>
                <c:pt idx="11" formatCode="0">
                  <c:v>7</c:v>
                </c:pt>
                <c:pt idx="12" formatCode="0">
                  <c:v>8.9</c:v>
                </c:pt>
                <c:pt idx="13" formatCode="0">
                  <c:v>7</c:v>
                </c:pt>
                <c:pt idx="14" formatCode="0">
                  <c:v>7</c:v>
                </c:pt>
                <c:pt idx="15" formatCode="0">
                  <c:v>12</c:v>
                </c:pt>
                <c:pt idx="16" formatCode="0">
                  <c:v>9</c:v>
                </c:pt>
                <c:pt idx="17" formatCode="0">
                  <c:v>8</c:v>
                </c:pt>
                <c:pt idx="18" formatCode="0">
                  <c:v>10</c:v>
                </c:pt>
                <c:pt idx="19" formatCode="0">
                  <c:v>10</c:v>
                </c:pt>
                <c:pt idx="20" formatCode="0">
                  <c:v>9</c:v>
                </c:pt>
                <c:pt idx="21" formatCode="0">
                  <c:v>6</c:v>
                </c:pt>
                <c:pt idx="22" formatCode="0">
                  <c:v>10</c:v>
                </c:pt>
                <c:pt idx="23" formatCode="0">
                  <c:v>8</c:v>
                </c:pt>
                <c:pt idx="24" formatCode="0">
                  <c:v>8.1</c:v>
                </c:pt>
                <c:pt idx="25" formatCode="0">
                  <c:v>10</c:v>
                </c:pt>
                <c:pt idx="26" formatCode="0">
                  <c:v>6</c:v>
                </c:pt>
                <c:pt idx="27" formatCode="0">
                  <c:v>12</c:v>
                </c:pt>
                <c:pt idx="28" formatCode="0">
                  <c:v>10</c:v>
                </c:pt>
                <c:pt idx="29" formatCode="0">
                  <c:v>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37D-4D4C-96CE-C058D07FAE1A}"/>
            </c:ext>
          </c:extLst>
        </c:ser>
        <c:ser>
          <c:idx val="4"/>
          <c:order val="2"/>
          <c:tx>
            <c:v>Neut Ave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38100">
                <a:solidFill>
                  <a:schemeClr val="accent1">
                    <a:lumMod val="75000"/>
                  </a:schemeClr>
                </a:solidFill>
              </a:ln>
            </c:spPr>
            <c:trendlineType val="linear"/>
            <c:forward val="100"/>
            <c:dispRSqr val="0"/>
            <c:dispEq val="0"/>
          </c:trendline>
          <c:xVal>
            <c:numRef>
              <c:f>'2'!$B$3:$C$3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'2'!$AN$16:$AO$16</c:f>
              <c:numCache>
                <c:formatCode>0.000</c:formatCode>
                <c:ptCount val="2"/>
                <c:pt idx="0">
                  <c:v>73.915625000000006</c:v>
                </c:pt>
                <c:pt idx="1">
                  <c:v>73.915625000000006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C5D-4151-B218-473949308A38}"/>
            </c:ext>
          </c:extLst>
        </c:ser>
        <c:ser>
          <c:idx val="0"/>
          <c:order val="3"/>
          <c:tx>
            <c:v>Lympho Ave</c:v>
          </c:tx>
          <c:spPr>
            <a:ln w="47625">
              <a:noFill/>
            </a:ln>
          </c:spPr>
          <c:marker>
            <c:spPr>
              <a:noFill/>
              <a:ln>
                <a:noFill/>
              </a:ln>
            </c:spPr>
          </c:marker>
          <c:trendline>
            <c:spPr>
              <a:ln w="41275">
                <a:solidFill>
                  <a:srgbClr val="00B0F0"/>
                </a:solidFill>
              </a:ln>
            </c:spPr>
            <c:trendlineType val="linear"/>
            <c:forward val="100"/>
            <c:dispRSqr val="0"/>
            <c:dispEq val="0"/>
          </c:trendline>
          <c:xVal>
            <c:numRef>
              <c:f>'2'!$B$3:$C$3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'2'!$AN$17:$AO$17</c:f>
              <c:numCache>
                <c:formatCode>0.000</c:formatCode>
                <c:ptCount val="2"/>
                <c:pt idx="0">
                  <c:v>8.96875</c:v>
                </c:pt>
                <c:pt idx="1">
                  <c:v>8.96875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59F-44E4-A46C-A3751047D019}"/>
            </c:ext>
          </c:extLst>
        </c:ser>
        <c:ser>
          <c:idx val="2"/>
          <c:order val="4"/>
          <c:tx>
            <c:v>Neut +2SD</c:v>
          </c:tx>
          <c:spPr>
            <a:ln w="47625">
              <a:noFill/>
            </a:ln>
            <a:effectLst/>
          </c:spPr>
          <c:marker>
            <c:spPr>
              <a:noFill/>
              <a:ln>
                <a:noFill/>
              </a:ln>
              <a:effectLst/>
            </c:spPr>
          </c:marker>
          <c:trendline>
            <c:spPr>
              <a:ln w="19050">
                <a:solidFill>
                  <a:schemeClr val="accent1">
                    <a:lumMod val="75000"/>
                  </a:schemeClr>
                </a:solidFill>
                <a:prstDash val="lgDashDot"/>
              </a:ln>
            </c:spPr>
            <c:trendlineType val="linear"/>
            <c:forward val="100"/>
            <c:dispRSqr val="0"/>
            <c:dispEq val="0"/>
          </c:trendline>
          <c:xVal>
            <c:numRef>
              <c:f>'2'!$B$3:$C$3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'2'!$AS$16:$AT$16</c:f>
              <c:numCache>
                <c:formatCode>0.000</c:formatCode>
                <c:ptCount val="2"/>
                <c:pt idx="0">
                  <c:v>91.185633265309761</c:v>
                </c:pt>
                <c:pt idx="1">
                  <c:v>91.185633265309761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59F-44E4-A46C-A3751047D019}"/>
            </c:ext>
          </c:extLst>
        </c:ser>
        <c:ser>
          <c:idx val="3"/>
          <c:order val="5"/>
          <c:tx>
            <c:v>Lymph +2SD</c:v>
          </c:tx>
          <c:spPr>
            <a:ln w="47625">
              <a:noFill/>
            </a:ln>
            <a:effectLst/>
          </c:spPr>
          <c:marker>
            <c:spPr>
              <a:noFill/>
              <a:ln>
                <a:noFill/>
              </a:ln>
              <a:effectLst/>
            </c:spPr>
          </c:marker>
          <c:trendline>
            <c:spPr>
              <a:ln w="25400">
                <a:solidFill>
                  <a:srgbClr val="00B0F0"/>
                </a:solidFill>
                <a:prstDash val="dash"/>
              </a:ln>
            </c:spPr>
            <c:trendlineType val="linear"/>
            <c:forward val="100"/>
            <c:dispRSqr val="0"/>
            <c:dispEq val="0"/>
          </c:trendline>
          <c:xVal>
            <c:numRef>
              <c:f>'2'!$B$3:$C$3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'2'!$AS$17:$AT$17</c:f>
              <c:numCache>
                <c:formatCode>0.000</c:formatCode>
                <c:ptCount val="2"/>
                <c:pt idx="0">
                  <c:v>13.579939056645699</c:v>
                </c:pt>
                <c:pt idx="1">
                  <c:v>13.579939056645699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59F-44E4-A46C-A3751047D019}"/>
            </c:ext>
          </c:extLst>
        </c:ser>
        <c:ser>
          <c:idx val="5"/>
          <c:order val="6"/>
          <c:tx>
            <c:v>Neut -2SD</c:v>
          </c:tx>
          <c:spPr>
            <a:ln w="47625">
              <a:noFill/>
            </a:ln>
          </c:spPr>
          <c:marker>
            <c:spPr>
              <a:noFill/>
              <a:ln>
                <a:noFill/>
              </a:ln>
            </c:spPr>
          </c:marker>
          <c:trendline>
            <c:spPr>
              <a:ln w="25400">
                <a:solidFill>
                  <a:schemeClr val="accent1">
                    <a:lumMod val="75000"/>
                  </a:schemeClr>
                </a:solidFill>
                <a:prstDash val="lgDashDot"/>
              </a:ln>
            </c:spPr>
            <c:trendlineType val="linear"/>
            <c:forward val="100"/>
            <c:dispRSqr val="0"/>
            <c:dispEq val="0"/>
          </c:trendline>
          <c:xVal>
            <c:numRef>
              <c:f>'2'!$B$9:$C$9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'2'!$AQ$16:$AR$16</c:f>
              <c:numCache>
                <c:formatCode>0.000</c:formatCode>
                <c:ptCount val="2"/>
                <c:pt idx="0">
                  <c:v>56.64561673469025</c:v>
                </c:pt>
                <c:pt idx="1">
                  <c:v>56.64561673469025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F6E-4299-A638-D6D5549C26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6933632"/>
        <c:axId val="108791296"/>
      </c:scatterChart>
      <c:valAx>
        <c:axId val="106933632"/>
        <c:scaling>
          <c:orientation val="minMax"/>
          <c:max val="148"/>
          <c:min val="100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e-IL"/>
                  <a:t>מעבדה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e-IL"/>
          </a:p>
        </c:txPr>
        <c:crossAx val="108791296"/>
        <c:crosses val="autoZero"/>
        <c:crossBetween val="midCat"/>
        <c:majorUnit val="1"/>
      </c:valAx>
      <c:valAx>
        <c:axId val="108791296"/>
        <c:scaling>
          <c:orientation val="minMax"/>
          <c:max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e-IL"/>
                  <a:t>%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e-IL"/>
          </a:p>
        </c:txPr>
        <c:crossAx val="106933632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ayout>
        <c:manualLayout>
          <c:xMode val="edge"/>
          <c:yMode val="edge"/>
          <c:x val="4.4498077213852546E-3"/>
          <c:y val="4.733337656686077E-2"/>
          <c:w val="0.10841374928409303"/>
          <c:h val="0.11185528613203861"/>
        </c:manualLayout>
      </c:layout>
      <c:overlay val="0"/>
      <c:txPr>
        <a:bodyPr/>
        <a:lstStyle/>
        <a:p>
          <a:pPr>
            <a:defRPr sz="14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he-IL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e-IL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95966785290629E-2"/>
          <c:y val="4.3671693155368056E-2"/>
          <c:w val="0.91009293767104738"/>
          <c:h val="0.869538410132382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'2'!$A$155:$A$164</c:f>
              <c:strCache>
                <c:ptCount val="10"/>
                <c:pt idx="0">
                  <c:v>Anisocytosis</c:v>
                </c:pt>
                <c:pt idx="1">
                  <c:v>Elliptocytes/ovalocytes</c:v>
                </c:pt>
                <c:pt idx="2">
                  <c:v>Hypochromia</c:v>
                </c:pt>
                <c:pt idx="3">
                  <c:v>Schistocytes</c:v>
                </c:pt>
                <c:pt idx="4">
                  <c:v>Tear drops</c:v>
                </c:pt>
                <c:pt idx="5">
                  <c:v>thrombocytopenia</c:v>
                </c:pt>
                <c:pt idx="6">
                  <c:v>pelger cells</c:v>
                </c:pt>
                <c:pt idx="7">
                  <c:v>toxic granulation</c:v>
                </c:pt>
                <c:pt idx="8">
                  <c:v>neutro-hypersegmentation</c:v>
                </c:pt>
                <c:pt idx="9">
                  <c:v>dohle bodies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chemeClr val="tx2">
                  <a:lumMod val="60000"/>
                  <a:lumOff val="40000"/>
                  <a:alpha val="35000"/>
                </a:scheme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'2'!$A$155:$A$164</c:f>
              <c:strCache>
                <c:ptCount val="10"/>
                <c:pt idx="0">
                  <c:v>Anisocytosis</c:v>
                </c:pt>
                <c:pt idx="1">
                  <c:v>Elliptocytes/ovalocytes</c:v>
                </c:pt>
                <c:pt idx="2">
                  <c:v>Hypochromia</c:v>
                </c:pt>
                <c:pt idx="3">
                  <c:v>Schistocytes</c:v>
                </c:pt>
                <c:pt idx="4">
                  <c:v>Tear drops</c:v>
                </c:pt>
                <c:pt idx="5">
                  <c:v>thrombocytopenia</c:v>
                </c:pt>
                <c:pt idx="6">
                  <c:v>pelger cells</c:v>
                </c:pt>
                <c:pt idx="7">
                  <c:v>toxic granulation</c:v>
                </c:pt>
                <c:pt idx="8">
                  <c:v>neutro-hypersegmentation</c:v>
                </c:pt>
                <c:pt idx="9">
                  <c:v>dohle bodies</c:v>
                </c:pt>
              </c:strCache>
            </c:strRef>
          </c:cat>
          <c:val>
            <c:numRef>
              <c:f>'2'!$B$155:$B$164</c:f>
              <c:numCache>
                <c:formatCode>General</c:formatCode>
                <c:ptCount val="10"/>
                <c:pt idx="0">
                  <c:v>17</c:v>
                </c:pt>
                <c:pt idx="1">
                  <c:v>16</c:v>
                </c:pt>
                <c:pt idx="2">
                  <c:v>17</c:v>
                </c:pt>
                <c:pt idx="3">
                  <c:v>19</c:v>
                </c:pt>
                <c:pt idx="4">
                  <c:v>26</c:v>
                </c:pt>
                <c:pt idx="5">
                  <c:v>13</c:v>
                </c:pt>
                <c:pt idx="6">
                  <c:v>8</c:v>
                </c:pt>
                <c:pt idx="7">
                  <c:v>11</c:v>
                </c:pt>
                <c:pt idx="8">
                  <c:v>15</c:v>
                </c:pt>
                <c:pt idx="9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C5-49AE-8D9C-E19FF691425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4027648"/>
        <c:axId val="108875136"/>
      </c:barChart>
      <c:catAx>
        <c:axId val="104027648"/>
        <c:scaling>
          <c:orientation val="maxMin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08875136"/>
        <c:crosses val="autoZero"/>
        <c:auto val="1"/>
        <c:lblAlgn val="ctr"/>
        <c:lblOffset val="100"/>
        <c:noMultiLvlLbl val="0"/>
      </c:catAx>
      <c:valAx>
        <c:axId val="108875136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0402764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11"/>
    </mc:Choice>
    <mc:Fallback>
      <c:style val="11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Neut/Stab/Meta</a:t>
            </a:r>
          </a:p>
        </c:rich>
      </c:tx>
      <c:overlay val="0"/>
    </c:title>
    <c:autoTitleDeleted val="0"/>
    <c:view3D>
      <c:rotX val="15"/>
      <c:rotY val="34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3929238868299694E-2"/>
          <c:y val="0.1286428877672442"/>
          <c:w val="0.74102693288629484"/>
          <c:h val="0.80303725139437265"/>
        </c:manualLayout>
      </c:layout>
      <c:bar3DChart>
        <c:barDir val="col"/>
        <c:grouping val="stacked"/>
        <c:varyColors val="0"/>
        <c:ser>
          <c:idx val="1"/>
          <c:order val="0"/>
          <c:tx>
            <c:strRef>
              <c:f>'2'!$A$16</c:f>
              <c:strCache>
                <c:ptCount val="1"/>
                <c:pt idx="0">
                  <c:v>neutrophil</c:v>
                </c:pt>
              </c:strCache>
            </c:strRef>
          </c:tx>
          <c:spPr>
            <a:solidFill>
              <a:srgbClr val="4081D0"/>
            </a:solidFill>
          </c:spPr>
          <c:invertIfNegative val="0"/>
          <c:cat>
            <c:numRef>
              <c:f>'2'!$C$9:$AH$9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cat>
          <c:val>
            <c:numRef>
              <c:f>'2'!$C$16:$AH$16</c:f>
              <c:numCache>
                <c:formatCode>General</c:formatCode>
                <c:ptCount val="32"/>
                <c:pt idx="0" formatCode="0">
                  <c:v>72</c:v>
                </c:pt>
                <c:pt idx="1">
                  <c:v>70</c:v>
                </c:pt>
                <c:pt idx="2" formatCode="0">
                  <c:v>72</c:v>
                </c:pt>
                <c:pt idx="3" formatCode="0">
                  <c:v>80</c:v>
                </c:pt>
                <c:pt idx="4" formatCode="0">
                  <c:v>76</c:v>
                </c:pt>
                <c:pt idx="5" formatCode="0">
                  <c:v>80</c:v>
                </c:pt>
                <c:pt idx="6" formatCode="0">
                  <c:v>76</c:v>
                </c:pt>
                <c:pt idx="7" formatCode="0">
                  <c:v>81</c:v>
                </c:pt>
                <c:pt idx="8" formatCode="0">
                  <c:v>75</c:v>
                </c:pt>
                <c:pt idx="9" formatCode="0">
                  <c:v>83</c:v>
                </c:pt>
                <c:pt idx="10" formatCode="0">
                  <c:v>58</c:v>
                </c:pt>
                <c:pt idx="11" formatCode="0">
                  <c:v>80</c:v>
                </c:pt>
                <c:pt idx="12" formatCode="0">
                  <c:v>67.8</c:v>
                </c:pt>
                <c:pt idx="13" formatCode="0">
                  <c:v>73</c:v>
                </c:pt>
                <c:pt idx="14" formatCode="0">
                  <c:v>82</c:v>
                </c:pt>
                <c:pt idx="15" formatCode="0">
                  <c:v>66</c:v>
                </c:pt>
                <c:pt idx="16" formatCode="0">
                  <c:v>70</c:v>
                </c:pt>
                <c:pt idx="17" formatCode="0">
                  <c:v>81</c:v>
                </c:pt>
                <c:pt idx="18" formatCode="0">
                  <c:v>70</c:v>
                </c:pt>
                <c:pt idx="19" formatCode="0">
                  <c:v>80</c:v>
                </c:pt>
                <c:pt idx="20" formatCode="0">
                  <c:v>72</c:v>
                </c:pt>
                <c:pt idx="21" formatCode="0">
                  <c:v>77</c:v>
                </c:pt>
                <c:pt idx="22" formatCode="0">
                  <c:v>84</c:v>
                </c:pt>
                <c:pt idx="23" formatCode="0">
                  <c:v>40</c:v>
                </c:pt>
                <c:pt idx="24" formatCode="0">
                  <c:v>70.5</c:v>
                </c:pt>
                <c:pt idx="25" formatCode="0">
                  <c:v>69</c:v>
                </c:pt>
                <c:pt idx="26" formatCode="0">
                  <c:v>76</c:v>
                </c:pt>
                <c:pt idx="27" formatCode="0">
                  <c:v>71</c:v>
                </c:pt>
                <c:pt idx="28" formatCode="0">
                  <c:v>78</c:v>
                </c:pt>
                <c:pt idx="29" formatCode="0">
                  <c:v>70</c:v>
                </c:pt>
                <c:pt idx="30" formatCode="0">
                  <c:v>84</c:v>
                </c:pt>
                <c:pt idx="31" formatCode="0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FB-4CB6-B294-6F9F485A647A}"/>
            </c:ext>
          </c:extLst>
        </c:ser>
        <c:ser>
          <c:idx val="0"/>
          <c:order val="1"/>
          <c:tx>
            <c:strRef>
              <c:f>'2'!$A$15</c:f>
              <c:strCache>
                <c:ptCount val="1"/>
                <c:pt idx="0">
                  <c:v>stab</c:v>
                </c:pt>
              </c:strCache>
            </c:strRef>
          </c:tx>
          <c:spPr>
            <a:solidFill>
              <a:srgbClr val="17385F"/>
            </a:solidFill>
          </c:spPr>
          <c:invertIfNegative val="0"/>
          <c:cat>
            <c:numRef>
              <c:f>'2'!$C$9:$AH$9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cat>
          <c:val>
            <c:numRef>
              <c:f>'2'!$C$15:$AH$15</c:f>
              <c:numCache>
                <c:formatCode>General</c:formatCode>
                <c:ptCount val="32"/>
                <c:pt idx="0" formatCode="0">
                  <c:v>11</c:v>
                </c:pt>
                <c:pt idx="1">
                  <c:v>12</c:v>
                </c:pt>
                <c:pt idx="2" formatCode="0">
                  <c:v>13</c:v>
                </c:pt>
                <c:pt idx="3" formatCode="0">
                  <c:v>1</c:v>
                </c:pt>
                <c:pt idx="4" formatCode="0">
                  <c:v>8</c:v>
                </c:pt>
                <c:pt idx="5" formatCode="0">
                  <c:v>4</c:v>
                </c:pt>
                <c:pt idx="6" formatCode="0">
                  <c:v>9</c:v>
                </c:pt>
                <c:pt idx="7" formatCode="0">
                  <c:v>3</c:v>
                </c:pt>
                <c:pt idx="8" formatCode="0">
                  <c:v>9</c:v>
                </c:pt>
                <c:pt idx="9" formatCode="0">
                  <c:v>8</c:v>
                </c:pt>
                <c:pt idx="10" formatCode="0">
                  <c:v>17</c:v>
                </c:pt>
                <c:pt idx="11" formatCode="0">
                  <c:v>8</c:v>
                </c:pt>
                <c:pt idx="12" formatCode="0">
                  <c:v>16.100000000000001</c:v>
                </c:pt>
                <c:pt idx="13" formatCode="0">
                  <c:v>14</c:v>
                </c:pt>
                <c:pt idx="14" formatCode="0">
                  <c:v>4</c:v>
                </c:pt>
                <c:pt idx="15" formatCode="0">
                  <c:v>18</c:v>
                </c:pt>
                <c:pt idx="16" formatCode="0">
                  <c:v>17</c:v>
                </c:pt>
                <c:pt idx="17" formatCode="0">
                  <c:v>5</c:v>
                </c:pt>
                <c:pt idx="18" formatCode="0">
                  <c:v>11</c:v>
                </c:pt>
                <c:pt idx="19" formatCode="0">
                  <c:v>9</c:v>
                </c:pt>
                <c:pt idx="20" formatCode="0">
                  <c:v>15</c:v>
                </c:pt>
                <c:pt idx="21" formatCode="0">
                  <c:v>6</c:v>
                </c:pt>
                <c:pt idx="22" formatCode="0">
                  <c:v>0</c:v>
                </c:pt>
                <c:pt idx="23" formatCode="0">
                  <c:v>40</c:v>
                </c:pt>
                <c:pt idx="24" formatCode="0">
                  <c:v>12.4</c:v>
                </c:pt>
                <c:pt idx="25" formatCode="0">
                  <c:v>13</c:v>
                </c:pt>
                <c:pt idx="26" formatCode="0">
                  <c:v>11</c:v>
                </c:pt>
                <c:pt idx="27" formatCode="0">
                  <c:v>13</c:v>
                </c:pt>
                <c:pt idx="28" formatCode="0">
                  <c:v>2</c:v>
                </c:pt>
                <c:pt idx="29" formatCode="0">
                  <c:v>10</c:v>
                </c:pt>
                <c:pt idx="30" formatCode="0">
                  <c:v>0</c:v>
                </c:pt>
                <c:pt idx="31" formatCode="0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2FB-4CB6-B294-6F9F485A647A}"/>
            </c:ext>
          </c:extLst>
        </c:ser>
        <c:ser>
          <c:idx val="2"/>
          <c:order val="2"/>
          <c:tx>
            <c:strRef>
              <c:f>'2'!$A$14</c:f>
              <c:strCache>
                <c:ptCount val="1"/>
                <c:pt idx="0">
                  <c:v>myelocyte +metamyelocyte</c:v>
                </c:pt>
              </c:strCache>
            </c:strRef>
          </c:tx>
          <c:invertIfNegative val="0"/>
          <c:cat>
            <c:numRef>
              <c:f>'2'!$C$9:$AH$9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cat>
          <c:val>
            <c:numRef>
              <c:f>'2'!$C$14:$AH$14</c:f>
              <c:numCache>
                <c:formatCode>General</c:formatCode>
                <c:ptCount val="32"/>
                <c:pt idx="0" formatCode="0">
                  <c:v>0</c:v>
                </c:pt>
                <c:pt idx="1">
                  <c:v>6</c:v>
                </c:pt>
                <c:pt idx="2" formatCode="0">
                  <c:v>0</c:v>
                </c:pt>
                <c:pt idx="3" formatCode="0">
                  <c:v>0</c:v>
                </c:pt>
                <c:pt idx="4" formatCode="0">
                  <c:v>0</c:v>
                </c:pt>
                <c:pt idx="5" formatCode="0">
                  <c:v>1</c:v>
                </c:pt>
                <c:pt idx="6" formatCode="0">
                  <c:v>2</c:v>
                </c:pt>
                <c:pt idx="7" formatCode="0">
                  <c:v>0</c:v>
                </c:pt>
                <c:pt idx="8" formatCode="0">
                  <c:v>2</c:v>
                </c:pt>
                <c:pt idx="9" formatCode="0">
                  <c:v>0</c:v>
                </c:pt>
                <c:pt idx="10" formatCode="0">
                  <c:v>4</c:v>
                </c:pt>
                <c:pt idx="11" formatCode="0">
                  <c:v>0</c:v>
                </c:pt>
                <c:pt idx="12" formatCode="0">
                  <c:v>0.9</c:v>
                </c:pt>
                <c:pt idx="13" formatCode="0">
                  <c:v>0</c:v>
                </c:pt>
                <c:pt idx="14" formatCode="0">
                  <c:v>4</c:v>
                </c:pt>
                <c:pt idx="15" formatCode="0">
                  <c:v>3</c:v>
                </c:pt>
                <c:pt idx="16" formatCode="0">
                  <c:v>3</c:v>
                </c:pt>
                <c:pt idx="17" formatCode="0">
                  <c:v>0</c:v>
                </c:pt>
                <c:pt idx="18" formatCode="0">
                  <c:v>2</c:v>
                </c:pt>
                <c:pt idx="19" formatCode="0">
                  <c:v>0</c:v>
                </c:pt>
                <c:pt idx="20" formatCode="0">
                  <c:v>1</c:v>
                </c:pt>
                <c:pt idx="21" formatCode="0">
                  <c:v>5</c:v>
                </c:pt>
                <c:pt idx="22" formatCode="0">
                  <c:v>1</c:v>
                </c:pt>
                <c:pt idx="23" formatCode="0">
                  <c:v>8</c:v>
                </c:pt>
                <c:pt idx="24" formatCode="0">
                  <c:v>3.3</c:v>
                </c:pt>
                <c:pt idx="25" formatCode="0">
                  <c:v>3</c:v>
                </c:pt>
                <c:pt idx="26" formatCode="0">
                  <c:v>2</c:v>
                </c:pt>
                <c:pt idx="27" formatCode="0">
                  <c:v>0</c:v>
                </c:pt>
                <c:pt idx="28" formatCode="0">
                  <c:v>3</c:v>
                </c:pt>
                <c:pt idx="29" formatCode="0">
                  <c:v>7</c:v>
                </c:pt>
                <c:pt idx="30" formatCode="0">
                  <c:v>0</c:v>
                </c:pt>
                <c:pt idx="31" formatCode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2FB-4CB6-B294-6F9F485A64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gapDepth val="55"/>
        <c:shape val="box"/>
        <c:axId val="108829696"/>
        <c:axId val="108839680"/>
        <c:axId val="0"/>
      </c:bar3DChart>
      <c:catAx>
        <c:axId val="10882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he-IL"/>
          </a:p>
        </c:txPr>
        <c:crossAx val="108839680"/>
        <c:crosses val="autoZero"/>
        <c:auto val="0"/>
        <c:lblAlgn val="ctr"/>
        <c:lblOffset val="100"/>
        <c:noMultiLvlLbl val="0"/>
      </c:catAx>
      <c:valAx>
        <c:axId val="108839680"/>
        <c:scaling>
          <c:orientation val="minMax"/>
        </c:scaling>
        <c:delete val="0"/>
        <c:axPos val="r"/>
        <c:majorGridlines/>
        <c:numFmt formatCode="0" sourceLinked="1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he-IL"/>
          </a:p>
        </c:txPr>
        <c:crossAx val="108829696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7738932561644859"/>
          <c:y val="0.41098204654534654"/>
          <c:w val="0.22610674383551413"/>
          <c:h val="0.28027892987489944"/>
        </c:manualLayout>
      </c:layout>
      <c:overlay val="0"/>
      <c:txPr>
        <a:bodyPr/>
        <a:lstStyle/>
        <a:p>
          <a:pPr>
            <a:defRPr sz="14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2932311474263"/>
          <c:y val="0.1671547869300018"/>
          <c:w val="0.8310321390444908"/>
          <c:h val="0.65995744864516082"/>
        </c:manualLayout>
      </c:layout>
      <c:scatterChart>
        <c:scatterStyle val="lineMarker"/>
        <c:varyColors val="0"/>
        <c:ser>
          <c:idx val="2"/>
          <c:order val="0"/>
          <c:tx>
            <c:v>Lymph Ave.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38100" cmpd="sng">
                <a:solidFill>
                  <a:schemeClr val="accent5">
                    <a:lumMod val="75000"/>
                  </a:schemeClr>
                </a:solidFill>
              </a:ln>
            </c:spPr>
            <c:trendlineType val="linear"/>
            <c:forward val="45"/>
            <c:dispRSqr val="0"/>
            <c:dispEq val="0"/>
          </c:trendline>
          <c:xVal>
            <c:numRef>
              <c:f>'3'!$B$3:$C$3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'3'!$AN$17:$AO$17</c:f>
              <c:numCache>
                <c:formatCode>0.000</c:formatCode>
                <c:ptCount val="2"/>
                <c:pt idx="0">
                  <c:v>21.247916666666665</c:v>
                </c:pt>
                <c:pt idx="1">
                  <c:v>21.247916666666665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F89-451D-8343-7F22A528C4D2}"/>
            </c:ext>
          </c:extLst>
        </c:ser>
        <c:ser>
          <c:idx val="7"/>
          <c:order val="1"/>
          <c:tx>
            <c:strRef>
              <c:f>'3'!$A$33</c:f>
              <c:strCache>
                <c:ptCount val="1"/>
                <c:pt idx="0">
                  <c:v>Total pathological</c:v>
                </c:pt>
              </c:strCache>
            </c:strRef>
          </c:tx>
          <c:spPr>
            <a:ln w="12700">
              <a:noFill/>
            </a:ln>
            <a:effectLst>
              <a:outerShdw blurRad="50800" dist="38100" dir="8100000" algn="tr" rotWithShape="0">
                <a:prstClr val="black">
                  <a:alpha val="40000"/>
                </a:prstClr>
              </a:outerShdw>
            </a:effectLst>
          </c:spPr>
          <c:marker>
            <c:symbol val="circle"/>
            <c:size val="14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50800" dist="38100" dir="8100000" algn="tr" rotWithShape="0">
                  <a:prstClr val="black">
                    <a:alpha val="4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xVal>
            <c:numRef>
              <c:f>'3'!$C$9:$AH$9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xVal>
          <c:yVal>
            <c:numRef>
              <c:f>'3'!$C$33:$AH$33</c:f>
              <c:numCache>
                <c:formatCode>0</c:formatCode>
                <c:ptCount val="32"/>
                <c:pt idx="0">
                  <c:v>72</c:v>
                </c:pt>
                <c:pt idx="1">
                  <c:v>71</c:v>
                </c:pt>
                <c:pt idx="2">
                  <c:v>65</c:v>
                </c:pt>
                <c:pt idx="3">
                  <c:v>70</c:v>
                </c:pt>
                <c:pt idx="4">
                  <c:v>81</c:v>
                </c:pt>
                <c:pt idx="5">
                  <c:v>58</c:v>
                </c:pt>
                <c:pt idx="6">
                  <c:v>79</c:v>
                </c:pt>
                <c:pt idx="7">
                  <c:v>75</c:v>
                </c:pt>
                <c:pt idx="8">
                  <c:v>76</c:v>
                </c:pt>
                <c:pt idx="9">
                  <c:v>84</c:v>
                </c:pt>
                <c:pt idx="10">
                  <c:v>81</c:v>
                </c:pt>
                <c:pt idx="11">
                  <c:v>57</c:v>
                </c:pt>
                <c:pt idx="12">
                  <c:v>74</c:v>
                </c:pt>
                <c:pt idx="13">
                  <c:v>61</c:v>
                </c:pt>
                <c:pt idx="14">
                  <c:v>74.666666666666671</c:v>
                </c:pt>
                <c:pt idx="15">
                  <c:v>63</c:v>
                </c:pt>
                <c:pt idx="16">
                  <c:v>71</c:v>
                </c:pt>
                <c:pt idx="17">
                  <c:v>95</c:v>
                </c:pt>
                <c:pt idx="18">
                  <c:v>45</c:v>
                </c:pt>
                <c:pt idx="19">
                  <c:v>74</c:v>
                </c:pt>
                <c:pt idx="20">
                  <c:v>92</c:v>
                </c:pt>
                <c:pt idx="21">
                  <c:v>69</c:v>
                </c:pt>
                <c:pt idx="22">
                  <c:v>81</c:v>
                </c:pt>
                <c:pt idx="23">
                  <c:v>50</c:v>
                </c:pt>
                <c:pt idx="24">
                  <c:v>82.5</c:v>
                </c:pt>
                <c:pt idx="25">
                  <c:v>41</c:v>
                </c:pt>
                <c:pt idx="26">
                  <c:v>80</c:v>
                </c:pt>
                <c:pt idx="27">
                  <c:v>77</c:v>
                </c:pt>
                <c:pt idx="28">
                  <c:v>82</c:v>
                </c:pt>
                <c:pt idx="29">
                  <c:v>74</c:v>
                </c:pt>
                <c:pt idx="30">
                  <c:v>70</c:v>
                </c:pt>
                <c:pt idx="31">
                  <c:v>80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F89-451D-8343-7F22A528C4D2}"/>
            </c:ext>
          </c:extLst>
        </c:ser>
        <c:ser>
          <c:idx val="1"/>
          <c:order val="2"/>
          <c:tx>
            <c:strRef>
              <c:f>'3'!$A$17</c:f>
              <c:strCache>
                <c:ptCount val="1"/>
                <c:pt idx="0">
                  <c:v>lymphocyte</c:v>
                </c:pt>
              </c:strCache>
            </c:strRef>
          </c:tx>
          <c:spPr>
            <a:ln w="47625">
              <a:noFill/>
            </a:ln>
          </c:spPr>
          <c:marker>
            <c:symbol val="square"/>
            <c:size val="12"/>
            <c:spPr>
              <a:solidFill>
                <a:srgbClr val="0C8696"/>
              </a:solidFill>
              <a:ln>
                <a:noFill/>
              </a:ln>
              <a:scene3d>
                <a:camera prst="orthographicFront"/>
                <a:lightRig rig="threePt" dir="t"/>
              </a:scene3d>
              <a:sp3d>
                <a:bevelT w="139700" h="139700" prst="divot"/>
              </a:sp3d>
            </c:spPr>
          </c:marker>
          <c:xVal>
            <c:numRef>
              <c:f>'3'!$C$9:$AH$9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xVal>
          <c:yVal>
            <c:numRef>
              <c:f>'3'!$C$17:$AH$17</c:f>
              <c:numCache>
                <c:formatCode>0</c:formatCode>
                <c:ptCount val="32"/>
                <c:pt idx="0">
                  <c:v>22</c:v>
                </c:pt>
                <c:pt idx="1">
                  <c:v>22</c:v>
                </c:pt>
                <c:pt idx="2">
                  <c:v>31</c:v>
                </c:pt>
                <c:pt idx="3">
                  <c:v>26</c:v>
                </c:pt>
                <c:pt idx="4">
                  <c:v>18</c:v>
                </c:pt>
                <c:pt idx="5">
                  <c:v>38</c:v>
                </c:pt>
                <c:pt idx="6">
                  <c:v>17</c:v>
                </c:pt>
                <c:pt idx="7">
                  <c:v>18</c:v>
                </c:pt>
                <c:pt idx="8">
                  <c:v>15</c:v>
                </c:pt>
                <c:pt idx="9">
                  <c:v>5</c:v>
                </c:pt>
                <c:pt idx="10">
                  <c:v>15</c:v>
                </c:pt>
                <c:pt idx="11">
                  <c:v>30</c:v>
                </c:pt>
                <c:pt idx="12">
                  <c:v>22</c:v>
                </c:pt>
                <c:pt idx="13">
                  <c:v>32</c:v>
                </c:pt>
                <c:pt idx="14">
                  <c:v>19.833333333333332</c:v>
                </c:pt>
                <c:pt idx="15">
                  <c:v>34</c:v>
                </c:pt>
                <c:pt idx="16">
                  <c:v>22</c:v>
                </c:pt>
                <c:pt idx="17">
                  <c:v>0</c:v>
                </c:pt>
                <c:pt idx="18">
                  <c:v>25</c:v>
                </c:pt>
                <c:pt idx="19">
                  <c:v>40</c:v>
                </c:pt>
                <c:pt idx="20">
                  <c:v>5</c:v>
                </c:pt>
                <c:pt idx="21">
                  <c:v>15</c:v>
                </c:pt>
                <c:pt idx="22">
                  <c:v>14</c:v>
                </c:pt>
                <c:pt idx="23">
                  <c:v>40</c:v>
                </c:pt>
                <c:pt idx="24">
                  <c:v>14.1</c:v>
                </c:pt>
                <c:pt idx="25">
                  <c:v>49</c:v>
                </c:pt>
                <c:pt idx="26">
                  <c:v>17</c:v>
                </c:pt>
                <c:pt idx="27">
                  <c:v>19</c:v>
                </c:pt>
                <c:pt idx="28">
                  <c:v>14</c:v>
                </c:pt>
                <c:pt idx="29">
                  <c:v>0</c:v>
                </c:pt>
                <c:pt idx="30">
                  <c:v>23</c:v>
                </c:pt>
                <c:pt idx="31">
                  <c:v>18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F89-451D-8343-7F22A528C4D2}"/>
            </c:ext>
          </c:extLst>
        </c:ser>
        <c:ser>
          <c:idx val="0"/>
          <c:order val="3"/>
          <c:tx>
            <c:v>Patho Ave -2SD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31750">
                <a:solidFill>
                  <a:schemeClr val="accent5">
                    <a:lumMod val="40000"/>
                    <a:lumOff val="60000"/>
                  </a:schemeClr>
                </a:solidFill>
                <a:prstDash val="dash"/>
              </a:ln>
            </c:spPr>
            <c:trendlineType val="linear"/>
            <c:forward val="100"/>
            <c:dispRSqr val="0"/>
            <c:dispEq val="0"/>
          </c:trendline>
          <c:xVal>
            <c:numRef>
              <c:f>'3'!$B$3:$C$3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'3'!$AQ$33:$AR$33</c:f>
              <c:numCache>
                <c:formatCode>0.000</c:formatCode>
                <c:ptCount val="2"/>
                <c:pt idx="0">
                  <c:v>46.736114190194115</c:v>
                </c:pt>
                <c:pt idx="1">
                  <c:v>46.736114190194115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30E8-4929-96E5-24BCC83432DE}"/>
            </c:ext>
          </c:extLst>
        </c:ser>
        <c:ser>
          <c:idx val="3"/>
          <c:order val="4"/>
          <c:tx>
            <c:v>Lymph +2SD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28575">
                <a:solidFill>
                  <a:srgbClr val="0C8696"/>
                </a:solidFill>
                <a:prstDash val="dashDot"/>
              </a:ln>
            </c:spPr>
            <c:trendlineType val="linear"/>
            <c:forward val="100"/>
            <c:dispRSqr val="0"/>
            <c:dispEq val="0"/>
          </c:trendline>
          <c:xVal>
            <c:numRef>
              <c:f>'3'!$B$3:$C$3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'3'!$AS$17:$AT$17</c:f>
              <c:numCache>
                <c:formatCode>0.000</c:formatCode>
                <c:ptCount val="2"/>
                <c:pt idx="0">
                  <c:v>44.037286870014391</c:v>
                </c:pt>
                <c:pt idx="1">
                  <c:v>44.037286870014391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30E8-4929-96E5-24BCC83432DE}"/>
            </c:ext>
          </c:extLst>
        </c:ser>
        <c:ser>
          <c:idx val="4"/>
          <c:order val="5"/>
          <c:tx>
            <c:v>Patho Ave</c:v>
          </c:tx>
          <c:spPr>
            <a:ln w="47625">
              <a:noFill/>
            </a:ln>
          </c:spPr>
          <c:marker>
            <c:symbol val="none"/>
          </c:marker>
          <c:trendline>
            <c:spPr>
              <a:ln w="38100">
                <a:solidFill>
                  <a:schemeClr val="accent5">
                    <a:lumMod val="40000"/>
                    <a:lumOff val="60000"/>
                  </a:schemeClr>
                </a:solidFill>
              </a:ln>
            </c:spPr>
            <c:trendlineType val="linear"/>
            <c:forward val="100"/>
            <c:dispRSqr val="0"/>
            <c:dispEq val="0"/>
          </c:trendline>
          <c:xVal>
            <c:numRef>
              <c:f>'3'!$B$9:$C$9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'3'!$AN$33:$AO$33</c:f>
              <c:numCache>
                <c:formatCode>0.000</c:formatCode>
                <c:ptCount val="2"/>
                <c:pt idx="0">
                  <c:v>71.838888888888903</c:v>
                </c:pt>
                <c:pt idx="1">
                  <c:v>71.838888888888903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30E8-4929-96E5-24BCC83432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7083264"/>
        <c:axId val="107085184"/>
      </c:scatterChart>
      <c:valAx>
        <c:axId val="107083264"/>
        <c:scaling>
          <c:orientation val="minMax"/>
          <c:max val="148"/>
          <c:min val="10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e-IL"/>
                  <a:t>מעבדה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/>
            </a:pPr>
            <a:endParaRPr lang="he-IL"/>
          </a:p>
        </c:txPr>
        <c:crossAx val="107085184"/>
        <c:crosses val="autoZero"/>
        <c:crossBetween val="midCat"/>
        <c:majorUnit val="1"/>
      </c:valAx>
      <c:valAx>
        <c:axId val="10708518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he-IL"/>
                  <a:t>%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he-IL"/>
          </a:p>
        </c:txPr>
        <c:crossAx val="107083264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egendEntry>
        <c:idx val="0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ayout>
        <c:manualLayout>
          <c:xMode val="edge"/>
          <c:yMode val="edge"/>
          <c:x val="3.5572052238465282E-2"/>
          <c:y val="3.3126386171269714E-2"/>
          <c:w val="0.26268928878417352"/>
          <c:h val="0.11413184218590813"/>
        </c:manualLayout>
      </c:layout>
      <c:overlay val="0"/>
      <c:txPr>
        <a:bodyPr/>
        <a:lstStyle/>
        <a:p>
          <a:pPr>
            <a:defRPr sz="1100"/>
          </a:pPr>
          <a:endParaRPr lang="he-IL"/>
        </a:p>
      </c:txPr>
    </c:legend>
    <c:plotVisOnly val="1"/>
    <c:dispBlanksAs val="gap"/>
    <c:showDLblsOverMax val="0"/>
  </c:chart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e-IL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31"/>
    </mc:Choice>
    <mc:Fallback>
      <c:style val="3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41751171658266"/>
          <c:y val="0.10265759601208539"/>
          <c:w val="0.87095451965456427"/>
          <c:h val="0.76358775962253278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'3'!$A$179:$A$181</c:f>
              <c:strCache>
                <c:ptCount val="3"/>
                <c:pt idx="0">
                  <c:v>Anisocytosis</c:v>
                </c:pt>
                <c:pt idx="1">
                  <c:v>smudged cell</c:v>
                </c:pt>
                <c:pt idx="2">
                  <c:v>thrombocytopenia</c:v>
                </c:pt>
              </c:strCache>
            </c:strRef>
          </c:tx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A5-4410-8155-C3A63CE012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A5-4410-8155-C3A63CE012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A5-4410-8155-C3A63CE0123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'3'!$A$179:$A$181</c:f>
              <c:strCache>
                <c:ptCount val="3"/>
                <c:pt idx="0">
                  <c:v>Anisocytosis</c:v>
                </c:pt>
                <c:pt idx="1">
                  <c:v>smudged cell</c:v>
                </c:pt>
                <c:pt idx="2">
                  <c:v>thrombocytopenia</c:v>
                </c:pt>
              </c:strCache>
            </c:strRef>
          </c:cat>
          <c:val>
            <c:numRef>
              <c:f>'3'!$B$179:$B$181</c:f>
              <c:numCache>
                <c:formatCode>General</c:formatCode>
                <c:ptCount val="3"/>
                <c:pt idx="0">
                  <c:v>9</c:v>
                </c:pt>
                <c:pt idx="1">
                  <c:v>11</c:v>
                </c:pt>
                <c:pt idx="2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1A5-4410-8155-C3A63CE012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50336"/>
        <c:axId val="110760704"/>
      </c:barChart>
      <c:catAx>
        <c:axId val="107150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600" b="1"/>
            </a:pPr>
            <a:endParaRPr lang="he-IL"/>
          </a:p>
        </c:txPr>
        <c:crossAx val="110760704"/>
        <c:crosses val="autoZero"/>
        <c:auto val="0"/>
        <c:lblAlgn val="ctr"/>
        <c:lblOffset val="100"/>
        <c:tickLblSkip val="1"/>
        <c:noMultiLvlLbl val="0"/>
      </c:catAx>
      <c:valAx>
        <c:axId val="110760704"/>
        <c:scaling>
          <c:orientation val="minMax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he-IL"/>
          </a:p>
        </c:txPr>
        <c:crossAx val="10715033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patho/blast</a:t>
            </a:r>
          </a:p>
          <a:p>
            <a:pPr>
              <a:defRPr/>
            </a:pP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e-IL"/>
        </a:p>
      </c:txPr>
    </c:title>
    <c:autoTitleDeleted val="0"/>
    <c:view3D>
      <c:rotX val="15"/>
      <c:rotY val="340"/>
      <c:depthPercent val="100"/>
      <c:rAngAx val="1"/>
    </c:view3D>
    <c:floor>
      <c:thickness val="0"/>
      <c:spPr>
        <a:noFill/>
        <a:ln w="9525" cap="flat" cmpd="sng" algn="ctr">
          <a:solidFill>
            <a:schemeClr val="tx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tx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1"/>
          <c:order val="0"/>
          <c:tx>
            <c:strRef>
              <c:f>'3'!$A$12</c:f>
              <c:strCache>
                <c:ptCount val="1"/>
                <c:pt idx="0">
                  <c:v>blast</c:v>
                </c:pt>
              </c:strCache>
            </c:strRef>
          </c:tx>
          <c:spPr>
            <a:solidFill>
              <a:schemeClr val="accent5">
                <a:shade val="76000"/>
              </a:schemeClr>
            </a:solidFill>
            <a:ln w="9525" cap="flat" cmpd="sng" algn="ctr">
              <a:solidFill>
                <a:schemeClr val="lt1">
                  <a:shade val="95000"/>
                  <a:satMod val="105000"/>
                </a:schemeClr>
              </a:solidFill>
              <a:prstDash val="solid"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lt1">
                  <a:shade val="95000"/>
                  <a:satMod val="105000"/>
                </a:schemeClr>
              </a:contourClr>
            </a:sp3d>
          </c:spPr>
          <c:invertIfNegative val="0"/>
          <c:cat>
            <c:numRef>
              <c:f>'3'!$C$3:$AH$3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cat>
          <c:val>
            <c:numRef>
              <c:f>'3'!$C$12:$AH$12</c:f>
              <c:numCache>
                <c:formatCode>0</c:formatCode>
                <c:ptCount val="32"/>
                <c:pt idx="0">
                  <c:v>72</c:v>
                </c:pt>
                <c:pt idx="1">
                  <c:v>71</c:v>
                </c:pt>
                <c:pt idx="2">
                  <c:v>65</c:v>
                </c:pt>
                <c:pt idx="3">
                  <c:v>70</c:v>
                </c:pt>
                <c:pt idx="4">
                  <c:v>81</c:v>
                </c:pt>
                <c:pt idx="5">
                  <c:v>58</c:v>
                </c:pt>
                <c:pt idx="6">
                  <c:v>79</c:v>
                </c:pt>
                <c:pt idx="7">
                  <c:v>75</c:v>
                </c:pt>
                <c:pt idx="8">
                  <c:v>76</c:v>
                </c:pt>
                <c:pt idx="9">
                  <c:v>64</c:v>
                </c:pt>
                <c:pt idx="10">
                  <c:v>81</c:v>
                </c:pt>
                <c:pt idx="11">
                  <c:v>57</c:v>
                </c:pt>
                <c:pt idx="12">
                  <c:v>74</c:v>
                </c:pt>
                <c:pt idx="13">
                  <c:v>42</c:v>
                </c:pt>
                <c:pt idx="14">
                  <c:v>74.666666666666671</c:v>
                </c:pt>
                <c:pt idx="15">
                  <c:v>63</c:v>
                </c:pt>
                <c:pt idx="16">
                  <c:v>69</c:v>
                </c:pt>
                <c:pt idx="17">
                  <c:v>48</c:v>
                </c:pt>
                <c:pt idx="18">
                  <c:v>45</c:v>
                </c:pt>
                <c:pt idx="19">
                  <c:v>74</c:v>
                </c:pt>
                <c:pt idx="20">
                  <c:v>92</c:v>
                </c:pt>
                <c:pt idx="21">
                  <c:v>69</c:v>
                </c:pt>
                <c:pt idx="22">
                  <c:v>13</c:v>
                </c:pt>
                <c:pt idx="23">
                  <c:v>50</c:v>
                </c:pt>
                <c:pt idx="24">
                  <c:v>82.5</c:v>
                </c:pt>
                <c:pt idx="25">
                  <c:v>41</c:v>
                </c:pt>
                <c:pt idx="26">
                  <c:v>80</c:v>
                </c:pt>
                <c:pt idx="27">
                  <c:v>77</c:v>
                </c:pt>
                <c:pt idx="28">
                  <c:v>82</c:v>
                </c:pt>
                <c:pt idx="29">
                  <c:v>74</c:v>
                </c:pt>
                <c:pt idx="30">
                  <c:v>70</c:v>
                </c:pt>
                <c:pt idx="31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50-4A74-B354-D8754DD67966}"/>
            </c:ext>
          </c:extLst>
        </c:ser>
        <c:ser>
          <c:idx val="0"/>
          <c:order val="1"/>
          <c:tx>
            <c:strRef>
              <c:f>'3'!$A$28</c:f>
              <c:strCache>
                <c:ptCount val="1"/>
                <c:pt idx="0">
                  <c:v>pathologic cells</c:v>
                </c:pt>
              </c:strCache>
            </c:strRef>
          </c:tx>
          <c:spPr>
            <a:solidFill>
              <a:schemeClr val="accent5">
                <a:lumMod val="20000"/>
                <a:lumOff val="80000"/>
              </a:schemeClr>
            </a:solidFill>
            <a:ln w="9525" cap="flat" cmpd="sng" algn="ctr">
              <a:solidFill>
                <a:schemeClr val="lt1">
                  <a:shade val="95000"/>
                  <a:satMod val="105000"/>
                </a:schemeClr>
              </a:solidFill>
              <a:prstDash val="solid"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  <a:sp3d contourW="9525">
              <a:contourClr>
                <a:schemeClr val="lt1">
                  <a:shade val="95000"/>
                  <a:satMod val="105000"/>
                </a:schemeClr>
              </a:contourClr>
            </a:sp3d>
          </c:spPr>
          <c:invertIfNegative val="0"/>
          <c:cat>
            <c:numRef>
              <c:f>'3'!$C$3:$AH$3</c:f>
              <c:numCache>
                <c:formatCode>General</c:formatCode>
                <c:ptCount val="32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117</c:v>
                </c:pt>
                <c:pt idx="13">
                  <c:v>120</c:v>
                </c:pt>
                <c:pt idx="14">
                  <c:v>121</c:v>
                </c:pt>
                <c:pt idx="15">
                  <c:v>123</c:v>
                </c:pt>
                <c:pt idx="16">
                  <c:v>124</c:v>
                </c:pt>
                <c:pt idx="17">
                  <c:v>125</c:v>
                </c:pt>
                <c:pt idx="18">
                  <c:v>126</c:v>
                </c:pt>
                <c:pt idx="19">
                  <c:v>127</c:v>
                </c:pt>
                <c:pt idx="20">
                  <c:v>128</c:v>
                </c:pt>
                <c:pt idx="21">
                  <c:v>130</c:v>
                </c:pt>
                <c:pt idx="22">
                  <c:v>131</c:v>
                </c:pt>
                <c:pt idx="23">
                  <c:v>133</c:v>
                </c:pt>
                <c:pt idx="24">
                  <c:v>134</c:v>
                </c:pt>
                <c:pt idx="25">
                  <c:v>138</c:v>
                </c:pt>
                <c:pt idx="26">
                  <c:v>142</c:v>
                </c:pt>
                <c:pt idx="27">
                  <c:v>143</c:v>
                </c:pt>
                <c:pt idx="28">
                  <c:v>145</c:v>
                </c:pt>
                <c:pt idx="29">
                  <c:v>146</c:v>
                </c:pt>
                <c:pt idx="30">
                  <c:v>147</c:v>
                </c:pt>
                <c:pt idx="31">
                  <c:v>148</c:v>
                </c:pt>
              </c:numCache>
            </c:numRef>
          </c:cat>
          <c:val>
            <c:numRef>
              <c:f>'3'!$C$28:$AH$28</c:f>
              <c:numCache>
                <c:formatCode>0</c:formatCode>
                <c:ptCount val="3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20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19</c:v>
                </c:pt>
                <c:pt idx="14">
                  <c:v>0</c:v>
                </c:pt>
                <c:pt idx="15">
                  <c:v>0</c:v>
                </c:pt>
                <c:pt idx="16">
                  <c:v>2</c:v>
                </c:pt>
                <c:pt idx="17">
                  <c:v>47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68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50-4A74-B354-D8754DD67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gapDepth val="55"/>
        <c:shape val="box"/>
        <c:axId val="108829696"/>
        <c:axId val="108839680"/>
        <c:axId val="0"/>
      </c:bar3DChart>
      <c:catAx>
        <c:axId val="10882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08839680"/>
        <c:crosses val="autoZero"/>
        <c:auto val="0"/>
        <c:lblAlgn val="ctr"/>
        <c:lblOffset val="100"/>
        <c:noMultiLvlLbl val="0"/>
      </c:catAx>
      <c:valAx>
        <c:axId val="108839680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08829696"/>
        <c:crosses val="max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6810139137792264"/>
          <c:y val="0.41098204654534654"/>
          <c:w val="0.13189860862207733"/>
          <c:h val="0.320537854036041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e-I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he-IL"/>
              <a:t>לימפוציטים</a:t>
            </a:r>
            <a:r>
              <a:rPr lang="he-IL" baseline="0"/>
              <a:t> וסה"כ תאים פתולוגים</a:t>
            </a:r>
            <a:endParaRPr lang="he-IL"/>
          </a:p>
          <a:p>
            <a:pPr>
              <a:defRPr sz="1800" b="1"/>
            </a:pPr>
            <a:endParaRPr lang="he-IL"/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he-IL"/>
        </a:p>
      </c:txPr>
    </c:title>
    <c:autoTitleDeleted val="0"/>
    <c:plotArea>
      <c:layout>
        <c:manualLayout>
          <c:layoutTarget val="inner"/>
          <c:xMode val="edge"/>
          <c:yMode val="edge"/>
          <c:x val="9.8936890491550813E-2"/>
          <c:y val="0.13839730178655221"/>
          <c:w val="0.85249907267852698"/>
          <c:h val="0.67335786544269904"/>
        </c:manualLayout>
      </c:layout>
      <c:scatterChart>
        <c:scatterStyle val="lineMarker"/>
        <c:varyColors val="0"/>
        <c:ser>
          <c:idx val="0"/>
          <c:order val="0"/>
          <c:tx>
            <c:strRef>
              <c:f>'4'!$A$33</c:f>
              <c:strCache>
                <c:ptCount val="1"/>
                <c:pt idx="0">
                  <c:v>total pathological</c:v>
                </c:pt>
              </c:strCache>
            </c:strRef>
          </c:tx>
          <c:spPr>
            <a:ln w="47625" cap="rnd" cmpd="sng" algn="ctr">
              <a:noFill/>
              <a:prstDash val="solid"/>
              <a:round/>
            </a:ln>
            <a:effectLst/>
          </c:spPr>
          <c:marker>
            <c:symbol val="diamond"/>
            <c:size val="16"/>
            <c:spPr>
              <a:solidFill>
                <a:srgbClr val="1FA16F"/>
              </a:solidFill>
              <a:ln w="9525" cap="flat" cmpd="sng" algn="ctr">
                <a:solidFill>
                  <a:srgbClr val="1FE58B"/>
                </a:solidFill>
                <a:prstDash val="solid"/>
                <a:round/>
              </a:ln>
              <a:effectLst>
                <a:outerShdw blurRad="40000" dist="20000" dir="5400000" rotWithShape="0">
                  <a:srgbClr val="000000">
                    <a:alpha val="38000"/>
                  </a:srgbClr>
                </a:outerShdw>
              </a:effectLst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xVal>
            <c:numRef>
              <c:f>'4'!$C$9:$AF$9</c:f>
              <c:numCache>
                <c:formatCode>General</c:formatCode>
                <c:ptCount val="30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120</c:v>
                </c:pt>
                <c:pt idx="13">
                  <c:v>121</c:v>
                </c:pt>
                <c:pt idx="14">
                  <c:v>124</c:v>
                </c:pt>
                <c:pt idx="15">
                  <c:v>125</c:v>
                </c:pt>
                <c:pt idx="16">
                  <c:v>126</c:v>
                </c:pt>
                <c:pt idx="17">
                  <c:v>127</c:v>
                </c:pt>
                <c:pt idx="18">
                  <c:v>128</c:v>
                </c:pt>
                <c:pt idx="19">
                  <c:v>130</c:v>
                </c:pt>
                <c:pt idx="20">
                  <c:v>131</c:v>
                </c:pt>
                <c:pt idx="21">
                  <c:v>133</c:v>
                </c:pt>
                <c:pt idx="22">
                  <c:v>134</c:v>
                </c:pt>
                <c:pt idx="23">
                  <c:v>138</c:v>
                </c:pt>
                <c:pt idx="24">
                  <c:v>142</c:v>
                </c:pt>
                <c:pt idx="25">
                  <c:v>143</c:v>
                </c:pt>
                <c:pt idx="26">
                  <c:v>145</c:v>
                </c:pt>
                <c:pt idx="27">
                  <c:v>146</c:v>
                </c:pt>
                <c:pt idx="28">
                  <c:v>147</c:v>
                </c:pt>
                <c:pt idx="29">
                  <c:v>148</c:v>
                </c:pt>
              </c:numCache>
            </c:numRef>
          </c:xVal>
          <c:yVal>
            <c:numRef>
              <c:f>'4'!$C$33:$AF$33</c:f>
              <c:numCache>
                <c:formatCode>0</c:formatCode>
                <c:ptCount val="30"/>
                <c:pt idx="0">
                  <c:v>38</c:v>
                </c:pt>
                <c:pt idx="1">
                  <c:v>4</c:v>
                </c:pt>
                <c:pt idx="2">
                  <c:v>42</c:v>
                </c:pt>
                <c:pt idx="3">
                  <c:v>0</c:v>
                </c:pt>
                <c:pt idx="4">
                  <c:v>41</c:v>
                </c:pt>
                <c:pt idx="5">
                  <c:v>0</c:v>
                </c:pt>
                <c:pt idx="6">
                  <c:v>70</c:v>
                </c:pt>
                <c:pt idx="7">
                  <c:v>4</c:v>
                </c:pt>
                <c:pt idx="8">
                  <c:v>29.75</c:v>
                </c:pt>
                <c:pt idx="9">
                  <c:v>32</c:v>
                </c:pt>
                <c:pt idx="10">
                  <c:v>15</c:v>
                </c:pt>
                <c:pt idx="11">
                  <c:v>7</c:v>
                </c:pt>
                <c:pt idx="12">
                  <c:v>10</c:v>
                </c:pt>
                <c:pt idx="13">
                  <c:v>33.666666666666664</c:v>
                </c:pt>
                <c:pt idx="14">
                  <c:v>30</c:v>
                </c:pt>
                <c:pt idx="15">
                  <c:v>51</c:v>
                </c:pt>
                <c:pt idx="16">
                  <c:v>36</c:v>
                </c:pt>
                <c:pt idx="17">
                  <c:v>68</c:v>
                </c:pt>
                <c:pt idx="18">
                  <c:v>2</c:v>
                </c:pt>
                <c:pt idx="19">
                  <c:v>5</c:v>
                </c:pt>
                <c:pt idx="20">
                  <c:v>50</c:v>
                </c:pt>
                <c:pt idx="21">
                  <c:v>46</c:v>
                </c:pt>
                <c:pt idx="22">
                  <c:v>19</c:v>
                </c:pt>
                <c:pt idx="23">
                  <c:v>40</c:v>
                </c:pt>
                <c:pt idx="24">
                  <c:v>52</c:v>
                </c:pt>
                <c:pt idx="25">
                  <c:v>35</c:v>
                </c:pt>
                <c:pt idx="26">
                  <c:v>2</c:v>
                </c:pt>
                <c:pt idx="27">
                  <c:v>9</c:v>
                </c:pt>
                <c:pt idx="28">
                  <c:v>25</c:v>
                </c:pt>
                <c:pt idx="29">
                  <c:v>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E56-4870-93EF-4511D2D8327C}"/>
            </c:ext>
          </c:extLst>
        </c:ser>
        <c:ser>
          <c:idx val="1"/>
          <c:order val="1"/>
          <c:tx>
            <c:v>patho ave</c:v>
          </c:tx>
          <c:spPr>
            <a:ln w="47625" cap="rnd" cmpd="sng" algn="ctr">
              <a:noFill/>
              <a:prstDash val="solid"/>
              <a:round/>
            </a:ln>
            <a:effectLst/>
          </c:spPr>
          <c:marker>
            <c:symbol val="none"/>
          </c:marker>
          <c:trendline>
            <c:spPr>
              <a:ln w="38100" cap="rnd" cmpd="sng" algn="ctr">
                <a:solidFill>
                  <a:srgbClr val="1FE58B"/>
                </a:solidFill>
                <a:prstDash val="solid"/>
                <a:round/>
              </a:ln>
              <a:effectLst/>
            </c:spPr>
            <c:trendlineType val="linear"/>
            <c:forward val="100"/>
            <c:dispRSqr val="0"/>
            <c:dispEq val="0"/>
          </c:trendline>
          <c:xVal>
            <c:numRef>
              <c:f>'4'!$B$3:$C$3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'4'!$AL$33:$AM$33</c:f>
              <c:numCache>
                <c:formatCode>0.0</c:formatCode>
                <c:ptCount val="2"/>
                <c:pt idx="0">
                  <c:v>27.550595238095241</c:v>
                </c:pt>
                <c:pt idx="1">
                  <c:v>27.550595238095241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E56-4870-93EF-4511D2D8327C}"/>
            </c:ext>
          </c:extLst>
        </c:ser>
        <c:ser>
          <c:idx val="2"/>
          <c:order val="2"/>
          <c:tx>
            <c:v>patho +2SD</c:v>
          </c:tx>
          <c:spPr>
            <a:ln w="47625" cap="rnd" cmpd="sng" algn="ctr">
              <a:noFill/>
              <a:prstDash val="solid"/>
              <a:round/>
            </a:ln>
            <a:effectLst/>
          </c:spPr>
          <c:marker>
            <c:symbol val="none"/>
          </c:marker>
          <c:trendline>
            <c:spPr>
              <a:ln w="25400" cap="rnd" cmpd="sng" algn="ctr">
                <a:solidFill>
                  <a:srgbClr val="1FE58B"/>
                </a:solidFill>
                <a:prstDash val="lgDashDot"/>
                <a:round/>
              </a:ln>
              <a:effectLst/>
            </c:spPr>
            <c:trendlineType val="linear"/>
            <c:forward val="100"/>
            <c:dispRSqr val="0"/>
            <c:dispEq val="0"/>
          </c:trendline>
          <c:xVal>
            <c:numRef>
              <c:f>'4'!$B$3:$C$3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'4'!$AQ$33:$AR$33</c:f>
              <c:numCache>
                <c:formatCode>0.0</c:formatCode>
                <c:ptCount val="2"/>
                <c:pt idx="0">
                  <c:v>69.759105177294444</c:v>
                </c:pt>
                <c:pt idx="1">
                  <c:v>69.759105177294444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E56-4870-93EF-4511D2D8327C}"/>
            </c:ext>
          </c:extLst>
        </c:ser>
        <c:ser>
          <c:idx val="4"/>
          <c:order val="3"/>
          <c:tx>
            <c:strRef>
              <c:f>'4'!$A$17</c:f>
              <c:strCache>
                <c:ptCount val="1"/>
                <c:pt idx="0">
                  <c:v>lymphocyte</c:v>
                </c:pt>
              </c:strCache>
            </c:strRef>
          </c:tx>
          <c:spPr>
            <a:ln w="47625" cap="rnd" cmpd="sng" algn="ctr">
              <a:noFill/>
              <a:prstDash val="solid"/>
              <a:round/>
            </a:ln>
            <a:effectLst>
              <a:outerShdw blurRad="50800" dist="38100" dir="2700000" algn="tl" rotWithShape="0">
                <a:prstClr val="black">
                  <a:alpha val="40000"/>
                </a:prstClr>
              </a:outerShdw>
            </a:effectLst>
          </c:spPr>
          <c:marker>
            <c:symbol val="square"/>
            <c:size val="12"/>
            <c:spPr>
              <a:solidFill>
                <a:srgbClr val="096D31"/>
              </a:solidFill>
              <a:ln w="9525" cap="flat" cmpd="sng" algn="ctr">
                <a:solidFill>
                  <a:srgbClr val="096D31"/>
                </a:solidFill>
                <a:prstDash val="solid"/>
                <a:round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/>
              </a:sp3d>
            </c:spPr>
          </c:marker>
          <c:xVal>
            <c:numRef>
              <c:f>'4'!$C$3:$AF$3</c:f>
              <c:numCache>
                <c:formatCode>General</c:formatCode>
                <c:ptCount val="30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120</c:v>
                </c:pt>
                <c:pt idx="13">
                  <c:v>121</c:v>
                </c:pt>
                <c:pt idx="14">
                  <c:v>124</c:v>
                </c:pt>
                <c:pt idx="15">
                  <c:v>125</c:v>
                </c:pt>
                <c:pt idx="16">
                  <c:v>126</c:v>
                </c:pt>
                <c:pt idx="17">
                  <c:v>127</c:v>
                </c:pt>
                <c:pt idx="18">
                  <c:v>128</c:v>
                </c:pt>
                <c:pt idx="19">
                  <c:v>130</c:v>
                </c:pt>
                <c:pt idx="20">
                  <c:v>131</c:v>
                </c:pt>
                <c:pt idx="21">
                  <c:v>133</c:v>
                </c:pt>
                <c:pt idx="22">
                  <c:v>134</c:v>
                </c:pt>
                <c:pt idx="23">
                  <c:v>138</c:v>
                </c:pt>
                <c:pt idx="24">
                  <c:v>142</c:v>
                </c:pt>
                <c:pt idx="25">
                  <c:v>143</c:v>
                </c:pt>
                <c:pt idx="26">
                  <c:v>145</c:v>
                </c:pt>
                <c:pt idx="27">
                  <c:v>146</c:v>
                </c:pt>
                <c:pt idx="28">
                  <c:v>147</c:v>
                </c:pt>
                <c:pt idx="29">
                  <c:v>148</c:v>
                </c:pt>
              </c:numCache>
            </c:numRef>
          </c:xVal>
          <c:yVal>
            <c:numRef>
              <c:f>'4'!$C$17:$AF$17</c:f>
              <c:numCache>
                <c:formatCode>0</c:formatCode>
                <c:ptCount val="30"/>
                <c:pt idx="0">
                  <c:v>39</c:v>
                </c:pt>
                <c:pt idx="1">
                  <c:v>38</c:v>
                </c:pt>
                <c:pt idx="2">
                  <c:v>35</c:v>
                </c:pt>
                <c:pt idx="3">
                  <c:v>81</c:v>
                </c:pt>
                <c:pt idx="4">
                  <c:v>34</c:v>
                </c:pt>
                <c:pt idx="5">
                  <c:v>34</c:v>
                </c:pt>
                <c:pt idx="6">
                  <c:v>16</c:v>
                </c:pt>
                <c:pt idx="7">
                  <c:v>30</c:v>
                </c:pt>
                <c:pt idx="8">
                  <c:v>31</c:v>
                </c:pt>
                <c:pt idx="9">
                  <c:v>26</c:v>
                </c:pt>
                <c:pt idx="10">
                  <c:v>24</c:v>
                </c:pt>
                <c:pt idx="11">
                  <c:v>35</c:v>
                </c:pt>
                <c:pt idx="12">
                  <c:v>43</c:v>
                </c:pt>
                <c:pt idx="13">
                  <c:v>36.333333333333336</c:v>
                </c:pt>
                <c:pt idx="14">
                  <c:v>55</c:v>
                </c:pt>
                <c:pt idx="15">
                  <c:v>38</c:v>
                </c:pt>
                <c:pt idx="16">
                  <c:v>0</c:v>
                </c:pt>
                <c:pt idx="17">
                  <c:v>25</c:v>
                </c:pt>
                <c:pt idx="18" formatCode="General">
                  <c:v>8</c:v>
                </c:pt>
                <c:pt idx="19">
                  <c:v>23</c:v>
                </c:pt>
                <c:pt idx="20">
                  <c:v>35</c:v>
                </c:pt>
                <c:pt idx="21">
                  <c:v>35</c:v>
                </c:pt>
                <c:pt idx="22">
                  <c:v>47</c:v>
                </c:pt>
                <c:pt idx="23">
                  <c:v>30</c:v>
                </c:pt>
                <c:pt idx="24">
                  <c:v>35</c:v>
                </c:pt>
                <c:pt idx="25">
                  <c:v>24</c:v>
                </c:pt>
                <c:pt idx="26">
                  <c:v>36</c:v>
                </c:pt>
                <c:pt idx="27" formatCode="General">
                  <c:v>32</c:v>
                </c:pt>
                <c:pt idx="28">
                  <c:v>32</c:v>
                </c:pt>
                <c:pt idx="29">
                  <c:v>40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E54-4491-B606-65822CA44D7C}"/>
            </c:ext>
          </c:extLst>
        </c:ser>
        <c:ser>
          <c:idx val="5"/>
          <c:order val="4"/>
          <c:tx>
            <c:v>lymph ave</c:v>
          </c:tx>
          <c:spPr>
            <a:ln w="47625" cap="rnd" cmpd="sng" algn="ctr">
              <a:noFill/>
              <a:prstDash val="solid"/>
              <a:round/>
            </a:ln>
            <a:effectLst/>
          </c:spPr>
          <c:marker>
            <c:symbol val="none"/>
          </c:marker>
          <c:trendline>
            <c:spPr>
              <a:ln w="38100" cap="rnd" cmpd="sng" algn="ctr">
                <a:solidFill>
                  <a:srgbClr val="096D31"/>
                </a:solidFill>
                <a:prstDash val="solid"/>
                <a:round/>
              </a:ln>
              <a:effectLst/>
            </c:spPr>
            <c:trendlineType val="linear"/>
            <c:forward val="100"/>
            <c:dispRSqr val="0"/>
            <c:dispEq val="0"/>
          </c:trendline>
          <c:xVal>
            <c:numRef>
              <c:f>'4'!$B$3:$C$3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'4'!$AL$17:$AM$17</c:f>
              <c:numCache>
                <c:formatCode>0.0</c:formatCode>
                <c:ptCount val="2"/>
                <c:pt idx="0">
                  <c:v>33.24444444444444</c:v>
                </c:pt>
                <c:pt idx="1">
                  <c:v>33.24444444444444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E54-4491-B606-65822CA44D7C}"/>
            </c:ext>
          </c:extLst>
        </c:ser>
        <c:ser>
          <c:idx val="6"/>
          <c:order val="5"/>
          <c:tx>
            <c:v>lymph +2sd</c:v>
          </c:tx>
          <c:spPr>
            <a:ln w="47625" cap="rnd" cmpd="sng" algn="ctr">
              <a:noFill/>
              <a:prstDash val="solid"/>
              <a:round/>
            </a:ln>
            <a:effectLst/>
          </c:spPr>
          <c:marker>
            <c:symbol val="none"/>
          </c:marker>
          <c:trendline>
            <c:spPr>
              <a:ln w="25400" cap="rnd" cmpd="sng" algn="ctr">
                <a:solidFill>
                  <a:srgbClr val="096D31"/>
                </a:solidFill>
                <a:prstDash val="lgDash"/>
                <a:round/>
              </a:ln>
              <a:effectLst/>
            </c:spPr>
            <c:trendlineType val="linear"/>
            <c:forward val="100"/>
            <c:dispRSqr val="0"/>
            <c:dispEq val="0"/>
          </c:trendline>
          <c:xVal>
            <c:numRef>
              <c:f>'4'!$B$3:$C$3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'4'!$AQ$17:$AR$17</c:f>
              <c:numCache>
                <c:formatCode>0.0</c:formatCode>
                <c:ptCount val="2"/>
                <c:pt idx="0">
                  <c:v>61.188522883277557</c:v>
                </c:pt>
                <c:pt idx="1">
                  <c:v>61.188522883277557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E54-4491-B606-65822CA44D7C}"/>
            </c:ext>
          </c:extLst>
        </c:ser>
        <c:ser>
          <c:idx val="3"/>
          <c:order val="6"/>
          <c:tx>
            <c:v>Lymph -2SD</c:v>
          </c:tx>
          <c:spPr>
            <a:ln w="47625" cap="rnd" cmpd="sng" algn="ctr">
              <a:noFill/>
              <a:prstDash val="solid"/>
              <a:round/>
            </a:ln>
            <a:effectLst/>
          </c:spPr>
          <c:marker>
            <c:symbol val="none"/>
          </c:marker>
          <c:trendline>
            <c:spPr>
              <a:ln w="25400" cap="rnd" cmpd="sng" algn="ctr">
                <a:solidFill>
                  <a:srgbClr val="096D31"/>
                </a:solidFill>
                <a:prstDash val="lgDash"/>
                <a:round/>
              </a:ln>
              <a:effectLst/>
            </c:spPr>
            <c:trendlineType val="linear"/>
            <c:forward val="100"/>
            <c:dispRSqr val="0"/>
            <c:dispEq val="0"/>
          </c:trendline>
          <c:xVal>
            <c:numRef>
              <c:f>'4'!$B$3:$C$3</c:f>
              <c:numCache>
                <c:formatCode>General</c:formatCode>
                <c:ptCount val="2"/>
                <c:pt idx="0">
                  <c:v>100</c:v>
                </c:pt>
                <c:pt idx="1">
                  <c:v>101</c:v>
                </c:pt>
              </c:numCache>
            </c:numRef>
          </c:xVal>
          <c:yVal>
            <c:numRef>
              <c:f>'4'!$AO$17:$AP$17</c:f>
              <c:numCache>
                <c:formatCode>0.0</c:formatCode>
                <c:ptCount val="2"/>
                <c:pt idx="0">
                  <c:v>5.3003660056113198</c:v>
                </c:pt>
                <c:pt idx="1">
                  <c:v>5.3003660056113198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83A-442E-8C38-1A35E52CD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0123648"/>
        <c:axId val="110134016"/>
      </c:scatterChart>
      <c:valAx>
        <c:axId val="110123648"/>
        <c:scaling>
          <c:orientation val="minMax"/>
          <c:max val="148"/>
          <c:min val="100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e-IL"/>
                  <a:t>מעבדה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he-IL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e-IL"/>
          </a:p>
        </c:txPr>
        <c:crossAx val="110134016"/>
        <c:crosses val="autoZero"/>
        <c:crossBetween val="midCat"/>
        <c:majorUnit val="1"/>
      </c:valAx>
      <c:valAx>
        <c:axId val="110134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e-IL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he-IL"/>
            </a:p>
          </c:txPr>
        </c:title>
        <c:numFmt formatCode="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e-IL"/>
          </a:p>
        </c:txPr>
        <c:crossAx val="110123648"/>
        <c:crosses val="autoZero"/>
        <c:crossBetween val="midCat"/>
      </c:valAx>
      <c:spPr>
        <a:noFill/>
        <a:ln w="25400">
          <a:noFill/>
        </a:ln>
        <a:effectLst/>
      </c:spPr>
    </c:plotArea>
    <c:legend>
      <c:legendPos val="r"/>
      <c:legendEntry>
        <c:idx val="1"/>
        <c:delete val="1"/>
      </c:legendEntry>
      <c:legendEntry>
        <c:idx val="2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ayout>
        <c:manualLayout>
          <c:xMode val="edge"/>
          <c:yMode val="edge"/>
          <c:x val="4.1056139805755079E-2"/>
          <c:y val="2.2621798564694748E-3"/>
          <c:w val="0.33332033291304219"/>
          <c:h val="0.168793782485506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he-I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e-IL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3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11"/>
    </mc:Choice>
    <mc:Fallback>
      <c:style val="11"/>
    </mc:Fallback>
  </mc:AlternateContent>
  <c:chart>
    <c:title>
      <c:tx>
        <c:rich>
          <a:bodyPr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lymph</a:t>
            </a:r>
            <a:r>
              <a:rPr lang="en-US" sz="1800" b="1" i="0" baseline="0">
                <a:effectLst/>
              </a:rPr>
              <a:t>/mono</a:t>
            </a:r>
            <a:r>
              <a:rPr lang="en-US"/>
              <a:t>/patho/blast</a:t>
            </a:r>
          </a:p>
        </c:rich>
      </c:tx>
      <c:overlay val="0"/>
    </c:title>
    <c:autoTitleDeleted val="0"/>
    <c:view3D>
      <c:rotX val="15"/>
      <c:rotY val="34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stacked"/>
        <c:varyColors val="0"/>
        <c:ser>
          <c:idx val="1"/>
          <c:order val="0"/>
          <c:tx>
            <c:strRef>
              <c:f>'4'!$A$12</c:f>
              <c:strCache>
                <c:ptCount val="1"/>
                <c:pt idx="0">
                  <c:v>blast</c:v>
                </c:pt>
              </c:strCache>
            </c:strRef>
          </c:tx>
          <c:spPr>
            <a:solidFill>
              <a:srgbClr val="1FA16F"/>
            </a:solidFill>
          </c:spPr>
          <c:invertIfNegative val="0"/>
          <c:cat>
            <c:numRef>
              <c:f>'4'!$C$9:$AF$9</c:f>
              <c:numCache>
                <c:formatCode>General</c:formatCode>
                <c:ptCount val="30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120</c:v>
                </c:pt>
                <c:pt idx="13">
                  <c:v>121</c:v>
                </c:pt>
                <c:pt idx="14">
                  <c:v>124</c:v>
                </c:pt>
                <c:pt idx="15">
                  <c:v>125</c:v>
                </c:pt>
                <c:pt idx="16">
                  <c:v>126</c:v>
                </c:pt>
                <c:pt idx="17">
                  <c:v>127</c:v>
                </c:pt>
                <c:pt idx="18">
                  <c:v>128</c:v>
                </c:pt>
                <c:pt idx="19">
                  <c:v>130</c:v>
                </c:pt>
                <c:pt idx="20">
                  <c:v>131</c:v>
                </c:pt>
                <c:pt idx="21">
                  <c:v>133</c:v>
                </c:pt>
                <c:pt idx="22">
                  <c:v>134</c:v>
                </c:pt>
                <c:pt idx="23">
                  <c:v>138</c:v>
                </c:pt>
                <c:pt idx="24">
                  <c:v>142</c:v>
                </c:pt>
                <c:pt idx="25">
                  <c:v>143</c:v>
                </c:pt>
                <c:pt idx="26">
                  <c:v>145</c:v>
                </c:pt>
                <c:pt idx="27">
                  <c:v>146</c:v>
                </c:pt>
                <c:pt idx="28">
                  <c:v>147</c:v>
                </c:pt>
                <c:pt idx="29">
                  <c:v>148</c:v>
                </c:pt>
              </c:numCache>
            </c:numRef>
          </c:cat>
          <c:val>
            <c:numRef>
              <c:f>'4'!$C$12:$AF$12</c:f>
              <c:numCache>
                <c:formatCode>0</c:formatCode>
                <c:ptCount val="30"/>
                <c:pt idx="0">
                  <c:v>38</c:v>
                </c:pt>
                <c:pt idx="1">
                  <c:v>4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70</c:v>
                </c:pt>
                <c:pt idx="7">
                  <c:v>4</c:v>
                </c:pt>
                <c:pt idx="8">
                  <c:v>0</c:v>
                </c:pt>
                <c:pt idx="9">
                  <c:v>32</c:v>
                </c:pt>
                <c:pt idx="10">
                  <c:v>15</c:v>
                </c:pt>
                <c:pt idx="11">
                  <c:v>7</c:v>
                </c:pt>
                <c:pt idx="12">
                  <c:v>0</c:v>
                </c:pt>
                <c:pt idx="13">
                  <c:v>0</c:v>
                </c:pt>
                <c:pt idx="14">
                  <c:v>30</c:v>
                </c:pt>
                <c:pt idx="15">
                  <c:v>8</c:v>
                </c:pt>
                <c:pt idx="16">
                  <c:v>2</c:v>
                </c:pt>
                <c:pt idx="17">
                  <c:v>0</c:v>
                </c:pt>
                <c:pt idx="18" formatCode="General">
                  <c:v>2</c:v>
                </c:pt>
                <c:pt idx="19">
                  <c:v>5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10</c:v>
                </c:pt>
                <c:pt idx="24">
                  <c:v>0</c:v>
                </c:pt>
                <c:pt idx="25">
                  <c:v>35</c:v>
                </c:pt>
                <c:pt idx="26">
                  <c:v>2</c:v>
                </c:pt>
                <c:pt idx="27">
                  <c:v>9</c:v>
                </c:pt>
                <c:pt idx="28">
                  <c:v>25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43A-4573-8373-88B052D20AB0}"/>
            </c:ext>
          </c:extLst>
        </c:ser>
        <c:ser>
          <c:idx val="0"/>
          <c:order val="1"/>
          <c:tx>
            <c:strRef>
              <c:f>'4'!$A$28</c:f>
              <c:strCache>
                <c:ptCount val="1"/>
                <c:pt idx="0">
                  <c:v>pathologic cells</c:v>
                </c:pt>
              </c:strCache>
            </c:strRef>
          </c:tx>
          <c:spPr>
            <a:solidFill>
              <a:srgbClr val="0A3017"/>
            </a:solidFill>
          </c:spPr>
          <c:invertIfNegative val="0"/>
          <c:cat>
            <c:numRef>
              <c:f>'4'!$C$9:$AF$9</c:f>
              <c:numCache>
                <c:formatCode>General</c:formatCode>
                <c:ptCount val="30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120</c:v>
                </c:pt>
                <c:pt idx="13">
                  <c:v>121</c:v>
                </c:pt>
                <c:pt idx="14">
                  <c:v>124</c:v>
                </c:pt>
                <c:pt idx="15">
                  <c:v>125</c:v>
                </c:pt>
                <c:pt idx="16">
                  <c:v>126</c:v>
                </c:pt>
                <c:pt idx="17">
                  <c:v>127</c:v>
                </c:pt>
                <c:pt idx="18">
                  <c:v>128</c:v>
                </c:pt>
                <c:pt idx="19">
                  <c:v>130</c:v>
                </c:pt>
                <c:pt idx="20">
                  <c:v>131</c:v>
                </c:pt>
                <c:pt idx="21">
                  <c:v>133</c:v>
                </c:pt>
                <c:pt idx="22">
                  <c:v>134</c:v>
                </c:pt>
                <c:pt idx="23">
                  <c:v>138</c:v>
                </c:pt>
                <c:pt idx="24">
                  <c:v>142</c:v>
                </c:pt>
                <c:pt idx="25">
                  <c:v>143</c:v>
                </c:pt>
                <c:pt idx="26">
                  <c:v>145</c:v>
                </c:pt>
                <c:pt idx="27">
                  <c:v>146</c:v>
                </c:pt>
                <c:pt idx="28">
                  <c:v>147</c:v>
                </c:pt>
                <c:pt idx="29">
                  <c:v>148</c:v>
                </c:pt>
              </c:numCache>
            </c:numRef>
          </c:cat>
          <c:val>
            <c:numRef>
              <c:f>'4'!$C$28:$AF$28</c:f>
              <c:numCache>
                <c:formatCode>0</c:formatCode>
                <c:ptCount val="30"/>
                <c:pt idx="0" formatCode="General">
                  <c:v>0</c:v>
                </c:pt>
                <c:pt idx="1">
                  <c:v>0</c:v>
                </c:pt>
                <c:pt idx="2">
                  <c:v>42</c:v>
                </c:pt>
                <c:pt idx="3" formatCode="General">
                  <c:v>0</c:v>
                </c:pt>
                <c:pt idx="4" formatCode="General">
                  <c:v>41</c:v>
                </c:pt>
                <c:pt idx="5" formatCode="General">
                  <c:v>0</c:v>
                </c:pt>
                <c:pt idx="6" formatCode="General">
                  <c:v>0</c:v>
                </c:pt>
                <c:pt idx="7" formatCode="General">
                  <c:v>0</c:v>
                </c:pt>
                <c:pt idx="8">
                  <c:v>29.75</c:v>
                </c:pt>
                <c:pt idx="9" formatCode="General">
                  <c:v>0</c:v>
                </c:pt>
                <c:pt idx="10" formatCode="General">
                  <c:v>0</c:v>
                </c:pt>
                <c:pt idx="11" formatCode="0.0">
                  <c:v>0</c:v>
                </c:pt>
                <c:pt idx="12" formatCode="General">
                  <c:v>10</c:v>
                </c:pt>
                <c:pt idx="13">
                  <c:v>33.666666666666664</c:v>
                </c:pt>
                <c:pt idx="14" formatCode="General">
                  <c:v>0</c:v>
                </c:pt>
                <c:pt idx="15">
                  <c:v>43</c:v>
                </c:pt>
                <c:pt idx="16" formatCode="General">
                  <c:v>34</c:v>
                </c:pt>
                <c:pt idx="17" formatCode="General">
                  <c:v>68</c:v>
                </c:pt>
                <c:pt idx="18" formatCode="@">
                  <c:v>0</c:v>
                </c:pt>
                <c:pt idx="19" formatCode="General">
                  <c:v>0</c:v>
                </c:pt>
                <c:pt idx="20" formatCode="General">
                  <c:v>50</c:v>
                </c:pt>
                <c:pt idx="21" formatCode="General">
                  <c:v>38</c:v>
                </c:pt>
                <c:pt idx="22" formatCode="General">
                  <c:v>19</c:v>
                </c:pt>
                <c:pt idx="23">
                  <c:v>30</c:v>
                </c:pt>
                <c:pt idx="24" formatCode="General">
                  <c:v>52</c:v>
                </c:pt>
                <c:pt idx="25" formatCode="General">
                  <c:v>0</c:v>
                </c:pt>
                <c:pt idx="26" formatCode="General">
                  <c:v>0</c:v>
                </c:pt>
                <c:pt idx="27" formatCode="General">
                  <c:v>0</c:v>
                </c:pt>
                <c:pt idx="28" formatCode="General">
                  <c:v>0</c:v>
                </c:pt>
                <c:pt idx="29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43A-4573-8373-88B052D20AB0}"/>
            </c:ext>
          </c:extLst>
        </c:ser>
        <c:ser>
          <c:idx val="2"/>
          <c:order val="2"/>
          <c:tx>
            <c:strRef>
              <c:f>'4'!$A$19</c:f>
              <c:strCache>
                <c:ptCount val="1"/>
                <c:pt idx="0">
                  <c:v>monocyte</c:v>
                </c:pt>
              </c:strCache>
            </c:strRef>
          </c:tx>
          <c:spPr>
            <a:solidFill>
              <a:srgbClr val="9FF7E2"/>
            </a:solidFill>
          </c:spPr>
          <c:invertIfNegative val="0"/>
          <c:cat>
            <c:numRef>
              <c:f>'4'!$C$9:$AF$9</c:f>
              <c:numCache>
                <c:formatCode>General</c:formatCode>
                <c:ptCount val="30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120</c:v>
                </c:pt>
                <c:pt idx="13">
                  <c:v>121</c:v>
                </c:pt>
                <c:pt idx="14">
                  <c:v>124</c:v>
                </c:pt>
                <c:pt idx="15">
                  <c:v>125</c:v>
                </c:pt>
                <c:pt idx="16">
                  <c:v>126</c:v>
                </c:pt>
                <c:pt idx="17">
                  <c:v>127</c:v>
                </c:pt>
                <c:pt idx="18">
                  <c:v>128</c:v>
                </c:pt>
                <c:pt idx="19">
                  <c:v>130</c:v>
                </c:pt>
                <c:pt idx="20">
                  <c:v>131</c:v>
                </c:pt>
                <c:pt idx="21">
                  <c:v>133</c:v>
                </c:pt>
                <c:pt idx="22">
                  <c:v>134</c:v>
                </c:pt>
                <c:pt idx="23">
                  <c:v>138</c:v>
                </c:pt>
                <c:pt idx="24">
                  <c:v>142</c:v>
                </c:pt>
                <c:pt idx="25">
                  <c:v>143</c:v>
                </c:pt>
                <c:pt idx="26">
                  <c:v>145</c:v>
                </c:pt>
                <c:pt idx="27">
                  <c:v>146</c:v>
                </c:pt>
                <c:pt idx="28">
                  <c:v>147</c:v>
                </c:pt>
                <c:pt idx="29">
                  <c:v>148</c:v>
                </c:pt>
              </c:numCache>
            </c:numRef>
          </c:cat>
          <c:val>
            <c:numRef>
              <c:f>'4'!$C$19:$AF$19</c:f>
              <c:numCache>
                <c:formatCode>0</c:formatCode>
                <c:ptCount val="30"/>
                <c:pt idx="0">
                  <c:v>17</c:v>
                </c:pt>
                <c:pt idx="1">
                  <c:v>51</c:v>
                </c:pt>
                <c:pt idx="2">
                  <c:v>6</c:v>
                </c:pt>
                <c:pt idx="3">
                  <c:v>12</c:v>
                </c:pt>
                <c:pt idx="4">
                  <c:v>13</c:v>
                </c:pt>
                <c:pt idx="5">
                  <c:v>54</c:v>
                </c:pt>
                <c:pt idx="6">
                  <c:v>10</c:v>
                </c:pt>
                <c:pt idx="7">
                  <c:v>58</c:v>
                </c:pt>
                <c:pt idx="8">
                  <c:v>26.5</c:v>
                </c:pt>
                <c:pt idx="9">
                  <c:v>31</c:v>
                </c:pt>
                <c:pt idx="10">
                  <c:v>53</c:v>
                </c:pt>
                <c:pt idx="11">
                  <c:v>49</c:v>
                </c:pt>
                <c:pt idx="12">
                  <c:v>39</c:v>
                </c:pt>
                <c:pt idx="13">
                  <c:v>15.333333333333334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 formatCode="General">
                  <c:v>77</c:v>
                </c:pt>
                <c:pt idx="19">
                  <c:v>28</c:v>
                </c:pt>
                <c:pt idx="20">
                  <c:v>8</c:v>
                </c:pt>
                <c:pt idx="21">
                  <c:v>16</c:v>
                </c:pt>
                <c:pt idx="22">
                  <c:v>16</c:v>
                </c:pt>
                <c:pt idx="23">
                  <c:v>15</c:v>
                </c:pt>
                <c:pt idx="24">
                  <c:v>0</c:v>
                </c:pt>
                <c:pt idx="25">
                  <c:v>25</c:v>
                </c:pt>
                <c:pt idx="26">
                  <c:v>55</c:v>
                </c:pt>
                <c:pt idx="27" formatCode="General">
                  <c:v>47</c:v>
                </c:pt>
                <c:pt idx="28">
                  <c:v>26</c:v>
                </c:pt>
                <c:pt idx="29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43A-4573-8373-88B052D20AB0}"/>
            </c:ext>
          </c:extLst>
        </c:ser>
        <c:ser>
          <c:idx val="3"/>
          <c:order val="3"/>
          <c:tx>
            <c:strRef>
              <c:f>'4'!$A$17</c:f>
              <c:strCache>
                <c:ptCount val="1"/>
                <c:pt idx="0">
                  <c:v>lymphocyte</c:v>
                </c:pt>
              </c:strCache>
            </c:strRef>
          </c:tx>
          <c:spPr>
            <a:solidFill>
              <a:srgbClr val="7CF4A4"/>
            </a:solidFill>
            <a:ln>
              <a:solidFill>
                <a:srgbClr val="9FF7E2"/>
              </a:solidFill>
            </a:ln>
          </c:spPr>
          <c:invertIfNegative val="0"/>
          <c:cat>
            <c:numRef>
              <c:f>'4'!$C$9:$AF$9</c:f>
              <c:numCache>
                <c:formatCode>General</c:formatCode>
                <c:ptCount val="30"/>
                <c:pt idx="0">
                  <c:v>101</c:v>
                </c:pt>
                <c:pt idx="1">
                  <c:v>102</c:v>
                </c:pt>
                <c:pt idx="2">
                  <c:v>103</c:v>
                </c:pt>
                <c:pt idx="3">
                  <c:v>104</c:v>
                </c:pt>
                <c:pt idx="4">
                  <c:v>105</c:v>
                </c:pt>
                <c:pt idx="5">
                  <c:v>107</c:v>
                </c:pt>
                <c:pt idx="6">
                  <c:v>108</c:v>
                </c:pt>
                <c:pt idx="7">
                  <c:v>109</c:v>
                </c:pt>
                <c:pt idx="8">
                  <c:v>110</c:v>
                </c:pt>
                <c:pt idx="9">
                  <c:v>111</c:v>
                </c:pt>
                <c:pt idx="10">
                  <c:v>112</c:v>
                </c:pt>
                <c:pt idx="11">
                  <c:v>115</c:v>
                </c:pt>
                <c:pt idx="12">
                  <c:v>120</c:v>
                </c:pt>
                <c:pt idx="13">
                  <c:v>121</c:v>
                </c:pt>
                <c:pt idx="14">
                  <c:v>124</c:v>
                </c:pt>
                <c:pt idx="15">
                  <c:v>125</c:v>
                </c:pt>
                <c:pt idx="16">
                  <c:v>126</c:v>
                </c:pt>
                <c:pt idx="17">
                  <c:v>127</c:v>
                </c:pt>
                <c:pt idx="18">
                  <c:v>128</c:v>
                </c:pt>
                <c:pt idx="19">
                  <c:v>130</c:v>
                </c:pt>
                <c:pt idx="20">
                  <c:v>131</c:v>
                </c:pt>
                <c:pt idx="21">
                  <c:v>133</c:v>
                </c:pt>
                <c:pt idx="22">
                  <c:v>134</c:v>
                </c:pt>
                <c:pt idx="23">
                  <c:v>138</c:v>
                </c:pt>
                <c:pt idx="24">
                  <c:v>142</c:v>
                </c:pt>
                <c:pt idx="25">
                  <c:v>143</c:v>
                </c:pt>
                <c:pt idx="26">
                  <c:v>145</c:v>
                </c:pt>
                <c:pt idx="27">
                  <c:v>146</c:v>
                </c:pt>
                <c:pt idx="28">
                  <c:v>147</c:v>
                </c:pt>
                <c:pt idx="29">
                  <c:v>148</c:v>
                </c:pt>
              </c:numCache>
            </c:numRef>
          </c:cat>
          <c:val>
            <c:numRef>
              <c:f>'4'!$C$17:$AF$17</c:f>
              <c:numCache>
                <c:formatCode>0</c:formatCode>
                <c:ptCount val="30"/>
                <c:pt idx="0">
                  <c:v>39</c:v>
                </c:pt>
                <c:pt idx="1">
                  <c:v>38</c:v>
                </c:pt>
                <c:pt idx="2">
                  <c:v>35</c:v>
                </c:pt>
                <c:pt idx="3">
                  <c:v>81</c:v>
                </c:pt>
                <c:pt idx="4">
                  <c:v>34</c:v>
                </c:pt>
                <c:pt idx="5">
                  <c:v>34</c:v>
                </c:pt>
                <c:pt idx="6">
                  <c:v>16</c:v>
                </c:pt>
                <c:pt idx="7">
                  <c:v>30</c:v>
                </c:pt>
                <c:pt idx="8">
                  <c:v>31</c:v>
                </c:pt>
                <c:pt idx="9">
                  <c:v>26</c:v>
                </c:pt>
                <c:pt idx="10">
                  <c:v>24</c:v>
                </c:pt>
                <c:pt idx="11">
                  <c:v>35</c:v>
                </c:pt>
                <c:pt idx="12">
                  <c:v>43</c:v>
                </c:pt>
                <c:pt idx="13">
                  <c:v>36.333333333333336</c:v>
                </c:pt>
                <c:pt idx="14">
                  <c:v>55</c:v>
                </c:pt>
                <c:pt idx="15">
                  <c:v>38</c:v>
                </c:pt>
                <c:pt idx="16">
                  <c:v>0</c:v>
                </c:pt>
                <c:pt idx="17">
                  <c:v>25</c:v>
                </c:pt>
                <c:pt idx="18" formatCode="General">
                  <c:v>8</c:v>
                </c:pt>
                <c:pt idx="19">
                  <c:v>23</c:v>
                </c:pt>
                <c:pt idx="20">
                  <c:v>35</c:v>
                </c:pt>
                <c:pt idx="21">
                  <c:v>35</c:v>
                </c:pt>
                <c:pt idx="22">
                  <c:v>47</c:v>
                </c:pt>
                <c:pt idx="23">
                  <c:v>30</c:v>
                </c:pt>
                <c:pt idx="24">
                  <c:v>35</c:v>
                </c:pt>
                <c:pt idx="25">
                  <c:v>24</c:v>
                </c:pt>
                <c:pt idx="26">
                  <c:v>36</c:v>
                </c:pt>
                <c:pt idx="27" formatCode="General">
                  <c:v>32</c:v>
                </c:pt>
                <c:pt idx="28">
                  <c:v>32</c:v>
                </c:pt>
                <c:pt idx="29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3E-4383-AF45-FA1AA3B93B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gapDepth val="55"/>
        <c:shape val="box"/>
        <c:axId val="108829696"/>
        <c:axId val="108839680"/>
        <c:axId val="0"/>
      </c:bar3DChart>
      <c:catAx>
        <c:axId val="10882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he-IL"/>
          </a:p>
        </c:txPr>
        <c:crossAx val="108839680"/>
        <c:crosses val="autoZero"/>
        <c:auto val="0"/>
        <c:lblAlgn val="ctr"/>
        <c:lblOffset val="100"/>
        <c:noMultiLvlLbl val="0"/>
      </c:catAx>
      <c:valAx>
        <c:axId val="108839680"/>
        <c:scaling>
          <c:orientation val="minMax"/>
        </c:scaling>
        <c:delete val="0"/>
        <c:axPos val="r"/>
        <c:majorGridlines/>
        <c:numFmt formatCode="0" sourceLinked="1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he-IL"/>
          </a:p>
        </c:txPr>
        <c:crossAx val="108829696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6161290127603651"/>
          <c:y val="0.31994081602850072"/>
          <c:w val="0.12141228877079267"/>
          <c:h val="0.27658757378282783"/>
        </c:manualLayout>
      </c:layout>
      <c:overlay val="0"/>
      <c:txPr>
        <a:bodyPr/>
        <a:lstStyle/>
        <a:p>
          <a:pPr>
            <a:defRPr sz="14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95966785290629E-2"/>
          <c:y val="4.3671693155368056E-2"/>
          <c:w val="0.91009293767104738"/>
          <c:h val="0.86953841013238287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'4'!$A$153:$A$155</c:f>
              <c:strCache>
                <c:ptCount val="3"/>
                <c:pt idx="0">
                  <c:v>Rouleaux</c:v>
                </c:pt>
                <c:pt idx="1">
                  <c:v>Anisocytosis</c:v>
                </c:pt>
                <c:pt idx="2">
                  <c:v>thrombocytopenia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DAFEE3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2B-8054-4B7D-BA91-67CEECF70F11}"/>
              </c:ext>
            </c:extLst>
          </c:dPt>
          <c:dPt>
            <c:idx val="1"/>
            <c:invertIfNegative val="0"/>
            <c:bubble3D val="0"/>
            <c:spPr>
              <a:solidFill>
                <a:srgbClr val="99FFC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28-8054-4B7D-BA91-67CEECF70F11}"/>
              </c:ext>
            </c:extLst>
          </c:dPt>
          <c:dPt>
            <c:idx val="2"/>
            <c:invertIfNegative val="0"/>
            <c:bubble3D val="0"/>
            <c:spPr>
              <a:solidFill>
                <a:srgbClr val="66FF9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8054-4B7D-BA91-67CEECF70F11}"/>
              </c:ext>
            </c:extLst>
          </c:dPt>
          <c:dPt>
            <c:idx val="3"/>
            <c:invertIfNegative val="0"/>
            <c:bubble3D val="0"/>
            <c:spPr>
              <a:solidFill>
                <a:srgbClr val="00CC66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4-8054-4B7D-BA91-67CEECF70F11}"/>
              </c:ext>
            </c:extLst>
          </c:dPt>
          <c:dPt>
            <c:idx val="4"/>
            <c:invertIfNegative val="0"/>
            <c:bubble3D val="0"/>
            <c:spPr>
              <a:solidFill>
                <a:srgbClr val="39B945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8-8054-4B7D-BA91-67CEECF70F1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'4'!$A$153:$A$155</c:f>
              <c:strCache>
                <c:ptCount val="3"/>
                <c:pt idx="0">
                  <c:v>Rouleaux</c:v>
                </c:pt>
                <c:pt idx="1">
                  <c:v>Anisocytosis</c:v>
                </c:pt>
                <c:pt idx="2">
                  <c:v>thrombocytopenia</c:v>
                </c:pt>
              </c:strCache>
            </c:strRef>
          </c:cat>
          <c:val>
            <c:numRef>
              <c:f>'4'!$B$153:$B$155</c:f>
              <c:numCache>
                <c:formatCode>General</c:formatCode>
                <c:ptCount val="3"/>
                <c:pt idx="0">
                  <c:v>7</c:v>
                </c:pt>
                <c:pt idx="1">
                  <c:v>8</c:v>
                </c:pt>
                <c:pt idx="2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54-4B7D-BA91-67CEECF70F1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7555456"/>
        <c:axId val="107570688"/>
      </c:barChart>
      <c:catAx>
        <c:axId val="107555456"/>
        <c:scaling>
          <c:orientation val="maxMin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07570688"/>
        <c:crosses val="autoZero"/>
        <c:auto val="1"/>
        <c:lblAlgn val="ctr"/>
        <c:lblOffset val="100"/>
        <c:noMultiLvlLbl val="0"/>
      </c:catAx>
      <c:valAx>
        <c:axId val="107570688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0755545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6.3291139240506333E-2"/>
          <c:w val="0"/>
          <c:h val="0.73417721518987344"/>
        </c:manualLayout>
      </c:layout>
      <c:barChart>
        <c:barDir val="col"/>
        <c:grouping val="clustered"/>
        <c:varyColors val="0"/>
        <c:ser>
          <c:idx val="0"/>
          <c:order val="0"/>
          <c:spPr>
            <a:blipFill>
              <a:blip xmlns:r="http://schemas.openxmlformats.org/officeDocument/2006/relationships" r:embed="rId1"/>
              <a:tile tx="0" ty="0" sx="100000" sy="100000" flip="none" algn="tl"/>
            </a:blipFill>
            <a:effectLst>
              <a:glow>
                <a:schemeClr val="accent1">
                  <a:alpha val="40000"/>
                </a:schemeClr>
              </a:glow>
              <a:innerShdw blurRad="63500" dist="50800" dir="2700000">
                <a:prstClr val="black">
                  <a:alpha val="50000"/>
                </a:prstClr>
              </a:innerShdw>
              <a:softEdge rad="0"/>
            </a:effectLst>
          </c:spPr>
          <c:invertIfNegative val="0"/>
          <c:dPt>
            <c:idx val="0"/>
            <c:invertIfNegative val="0"/>
            <c:bubble3D val="0"/>
            <c:spPr>
              <a:gradFill>
                <a:gsLst>
                  <a:gs pos="46000">
                    <a:schemeClr val="tx2">
                      <a:lumMod val="60000"/>
                      <a:lumOff val="40000"/>
                    </a:schemeClr>
                  </a:gs>
                  <a:gs pos="0">
                    <a:srgbClr val="292929"/>
                  </a:gs>
                  <a:gs pos="100000">
                    <a:srgbClr val="777777"/>
                  </a:gs>
                  <a:gs pos="100000">
                    <a:srgbClr val="EAEAEA"/>
                  </a:gs>
                </a:gsLst>
                <a:lin ang="10800000" scaled="0"/>
              </a:gradFill>
              <a:effectLst>
                <a:glow>
                  <a:schemeClr val="accent1">
                    <a:alpha val="40000"/>
                  </a:schemeClr>
                </a:glow>
                <a:innerShdw blurRad="63500" dist="50800" dir="2700000">
                  <a:prstClr val="black">
                    <a:alpha val="50000"/>
                  </a:prstClr>
                </a:innerShdw>
                <a:softEdge rad="0"/>
              </a:effectLst>
              <a:scene3d>
                <a:camera prst="orthographicFront"/>
                <a:lightRig rig="threePt" dir="t">
                  <a:rot lat="0" lon="0" rev="4800000"/>
                </a:lightRig>
              </a:scene3d>
              <a:sp3d prstMaterial="metal">
                <a:bevelB w="101600" prst="riblet"/>
              </a:sp3d>
            </c:spPr>
            <c:extLst>
              <c:ext xmlns:c16="http://schemas.microsoft.com/office/drawing/2014/chart" uri="{C3380CC4-5D6E-409C-BE32-E72D297353CC}">
                <c16:uniqueId val="{00000001-9FD4-4DD0-B6DB-B1C463946E47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3366"/>
                    </a:solidFill>
                    <a:latin typeface="Arial"/>
                    <a:ea typeface="Arial"/>
                    <a:cs typeface="Arial"/>
                  </a:defRPr>
                </a:pPr>
                <a:endParaRPr lang="he-I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9FD4-4DD0-B6DB-B1C463946E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overlap val="72"/>
        <c:axId val="110561536"/>
        <c:axId val="110563328"/>
      </c:barChart>
      <c:catAx>
        <c:axId val="110561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 Narrow"/>
                <a:ea typeface="Arial Narrow"/>
                <a:cs typeface="Arial Narrow"/>
              </a:defRPr>
            </a:pPr>
            <a:endParaRPr lang="he-IL"/>
          </a:p>
        </c:txPr>
        <c:crossAx val="110563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0563328"/>
        <c:scaling>
          <c:orientation val="minMax"/>
          <c:max val="27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e-IL"/>
          </a:p>
        </c:txPr>
        <c:crossAx val="110561536"/>
        <c:crosses val="autoZero"/>
        <c:crossBetween val="between"/>
        <c:majorUnit val="3"/>
      </c:valAx>
      <c:spPr>
        <a:noFill/>
        <a:ln w="25400">
          <a:noFill/>
        </a:ln>
      </c:spPr>
    </c:plotArea>
    <c:plotVisOnly val="1"/>
    <c:dispBlanksAs val="gap"/>
    <c:showDLblsOverMax val="0"/>
  </c:chart>
  <c:spPr>
    <a:gradFill rotWithShape="0">
      <a:gsLst>
        <a:gs pos="38000">
          <a:schemeClr val="accent6">
            <a:lumMod val="14000"/>
            <a:lumOff val="86000"/>
          </a:schemeClr>
        </a:gs>
        <a:gs pos="100000">
          <a:srgbClr val="FFFFFF"/>
        </a:gs>
      </a:gsLst>
      <a:lin ang="5400000" scaled="1"/>
    </a:gradFill>
    <a:ln w="38100">
      <a:solidFill>
        <a:schemeClr val="accent4">
          <a:lumMod val="60000"/>
          <a:lumOff val="40000"/>
        </a:schemeClr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e-IL"/>
    </a:p>
  </c:txPr>
  <c:printSettings>
    <c:headerFooter alignWithMargins="0"/>
    <c:pageMargins b="1" l="0.75" r="0.75" t="1" header="0.5" footer="0.5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6.3291139240506333E-2"/>
          <c:w val="0"/>
          <c:h val="0.73417721518987344"/>
        </c:manualLayout>
      </c:layout>
      <c:barChart>
        <c:barDir val="col"/>
        <c:grouping val="clustered"/>
        <c:varyColors val="0"/>
        <c:ser>
          <c:idx val="0"/>
          <c:order val="0"/>
          <c:spPr>
            <a:blipFill>
              <a:blip xmlns:r="http://schemas.openxmlformats.org/officeDocument/2006/relationships" r:embed="rId1"/>
              <a:tile tx="0" ty="0" sx="100000" sy="100000" flip="none" algn="tl"/>
            </a:blipFill>
            <a:effectLst>
              <a:glow>
                <a:schemeClr val="accent1">
                  <a:alpha val="40000"/>
                </a:schemeClr>
              </a:glow>
              <a:innerShdw blurRad="63500" dist="50800" dir="2700000">
                <a:prstClr val="black">
                  <a:alpha val="50000"/>
                </a:prstClr>
              </a:innerShdw>
              <a:softEdge rad="0"/>
            </a:effectLst>
          </c:spPr>
          <c:invertIfNegative val="0"/>
          <c:dPt>
            <c:idx val="0"/>
            <c:invertIfNegative val="0"/>
            <c:bubble3D val="0"/>
            <c:spPr>
              <a:gradFill>
                <a:gsLst>
                  <a:gs pos="46000">
                    <a:schemeClr val="tx2">
                      <a:lumMod val="60000"/>
                      <a:lumOff val="40000"/>
                    </a:schemeClr>
                  </a:gs>
                  <a:gs pos="0">
                    <a:srgbClr val="292929"/>
                  </a:gs>
                  <a:gs pos="100000">
                    <a:srgbClr val="777777"/>
                  </a:gs>
                  <a:gs pos="100000">
                    <a:srgbClr val="EAEAEA"/>
                  </a:gs>
                </a:gsLst>
                <a:lin ang="10800000" scaled="0"/>
              </a:gradFill>
              <a:effectLst>
                <a:glow>
                  <a:schemeClr val="accent1">
                    <a:alpha val="40000"/>
                  </a:schemeClr>
                </a:glow>
                <a:innerShdw blurRad="63500" dist="50800" dir="2700000">
                  <a:prstClr val="black">
                    <a:alpha val="50000"/>
                  </a:prstClr>
                </a:innerShdw>
                <a:softEdge rad="0"/>
              </a:effectLst>
              <a:scene3d>
                <a:camera prst="orthographicFront"/>
                <a:lightRig rig="threePt" dir="t">
                  <a:rot lat="0" lon="0" rev="4800000"/>
                </a:lightRig>
              </a:scene3d>
              <a:sp3d prstMaterial="metal">
                <a:bevelB w="101600" prst="riblet"/>
              </a:sp3d>
            </c:spPr>
            <c:extLst>
              <c:ext xmlns:c16="http://schemas.microsoft.com/office/drawing/2014/chart" uri="{C3380CC4-5D6E-409C-BE32-E72D297353CC}">
                <c16:uniqueId val="{00000001-49C5-4AA2-9C3F-1E1ECCDEDF3E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3366"/>
                    </a:solidFill>
                    <a:latin typeface="Arial"/>
                    <a:ea typeface="Arial"/>
                    <a:cs typeface="Arial"/>
                  </a:defRPr>
                </a:pPr>
                <a:endParaRPr lang="he-I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49C5-4AA2-9C3F-1E1ECCDED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overlap val="72"/>
        <c:axId val="110596864"/>
        <c:axId val="110598400"/>
      </c:barChart>
      <c:catAx>
        <c:axId val="110596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 Narrow"/>
                <a:ea typeface="Arial Narrow"/>
                <a:cs typeface="Arial Narrow"/>
              </a:defRPr>
            </a:pPr>
            <a:endParaRPr lang="he-IL"/>
          </a:p>
        </c:txPr>
        <c:crossAx val="1105984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0598400"/>
        <c:scaling>
          <c:orientation val="minMax"/>
          <c:max val="27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e-IL"/>
          </a:p>
        </c:txPr>
        <c:crossAx val="110596864"/>
        <c:crosses val="autoZero"/>
        <c:crossBetween val="between"/>
        <c:majorUnit val="3"/>
      </c:valAx>
      <c:spPr>
        <a:noFill/>
        <a:ln w="25400">
          <a:noFill/>
        </a:ln>
      </c:spPr>
    </c:plotArea>
    <c:plotVisOnly val="1"/>
    <c:dispBlanksAs val="gap"/>
    <c:showDLblsOverMax val="0"/>
  </c:chart>
  <c:spPr>
    <a:gradFill rotWithShape="0">
      <a:gsLst>
        <a:gs pos="38000">
          <a:schemeClr val="accent6">
            <a:lumMod val="14000"/>
            <a:lumOff val="86000"/>
          </a:schemeClr>
        </a:gs>
        <a:gs pos="100000">
          <a:srgbClr val="FFFFFF"/>
        </a:gs>
      </a:gsLst>
      <a:lin ang="5400000" scaled="1"/>
    </a:gradFill>
    <a:ln w="38100">
      <a:solidFill>
        <a:schemeClr val="accent4">
          <a:lumMod val="60000"/>
          <a:lumOff val="40000"/>
        </a:schemeClr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e-IL"/>
    </a:p>
  </c:txPr>
  <c:printSettings>
    <c:headerFooter alignWithMargins="0"/>
    <c:pageMargins b="1" l="0.75" r="0.75" t="1" header="0.5" footer="0.5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5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3">
  <a:schemeClr val="accent3"/>
</cs:colorStyle>
</file>

<file path=xl/charts/colors4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style1.xml><?xml version="1.0" encoding="utf-8"?>
<cs:chartStyle xmlns:cs="http://schemas.microsoft.com/office/drawing/2012/chartStyle" xmlns:a="http://schemas.openxmlformats.org/drawingml/2006/main" id="127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3">
      <cs:styleClr val="auto"/>
    </cs:fillRef>
    <cs:effectRef idx="3">
      <a:schemeClr val="dk1"/>
    </cs:effectRef>
    <cs:fontRef idx="minor">
      <a:schemeClr val="tx1"/>
    </cs:fontRef>
  </cs:dataPoint>
  <cs:dataPoint3D>
    <cs:lnRef idx="0"/>
    <cs:fillRef idx="1">
      <cs:styleClr val="auto"/>
    </cs:fillRef>
    <cs:effectRef idx="3">
      <a:schemeClr val="dk1"/>
    </cs:effectRef>
    <cs:fontRef idx="minor">
      <a:schemeClr val="tx1"/>
    </cs:fontRef>
  </cs:dataPoint3D>
  <cs:dataPointLine>
    <cs:lnRef idx="1">
      <cs:styleClr val="auto"/>
    </cs:lnRef>
    <cs:lineWidthScale>7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3">
      <cs:styleClr val="auto"/>
    </cs:fillRef>
    <cs:effectRef idx="3">
      <a:schemeClr val="dk1"/>
    </cs:effectRef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0"/>
    <cs:fillRef idx="3" mods="ignoreCSTransforms">
      <cs:styleClr val="0">
        <a:shade val="25000"/>
      </cs:styleClr>
    </cs:fillRef>
    <cs:effectRef idx="3">
      <a:schemeClr val="dk1"/>
    </cs:effectRef>
    <cs:fontRef idx="minor">
      <a:schemeClr val="tx1"/>
    </cs:fontRef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0"/>
    <cs:fillRef idx="3" mods="ignoreCSTransforms">
      <cs:styleClr val="0">
        <a:tint val="25000"/>
      </cs:styleClr>
    </cs:fillRef>
    <cs:effectRef idx="3">
      <a:schemeClr val="dk1"/>
    </cs:effectRef>
    <cs:fontRef idx="minor">
      <a:schemeClr val="tx1"/>
    </cs:fontRef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11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1">
      <a:schemeClr val="lt1"/>
    </cs:lnRef>
    <cs:fillRef idx="1">
      <cs:styleClr val="auto"/>
    </cs:fillRef>
    <cs:effectRef idx="1">
      <a:schemeClr val="dk1"/>
    </cs:effectRef>
    <cs:fontRef idx="minor">
      <a:schemeClr val="tx1"/>
    </cs:fontRef>
    <cs:spPr>
      <a:ln>
        <a:round/>
      </a:ln>
    </cs:spPr>
  </cs:dataPoint>
  <cs:dataPoint3D>
    <cs:lnRef idx="1">
      <a:schemeClr val="lt1"/>
    </cs:lnRef>
    <cs:fillRef idx="1">
      <cs:styleClr val="auto"/>
    </cs:fillRef>
    <cs:effectRef idx="1">
      <a:schemeClr val="dk1"/>
    </cs:effectRef>
    <cs:fontRef idx="minor">
      <a:schemeClr val="tx1"/>
    </cs:fontRef>
    <cs:spPr>
      <a:ln>
        <a:round/>
      </a:ln>
    </cs:spPr>
  </cs:dataPoint3D>
  <cs:dataPointLine>
    <cs:lnRef idx="1">
      <cs:styleClr val="auto"/>
    </cs:lnRef>
    <cs:lineWidthScale>5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1">
      <a:schemeClr val="dk1"/>
    </cs:effectRef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1">
      <a:schemeClr val="dk1"/>
    </cs:effectRef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1">
      <a:schemeClr val="dk1"/>
    </cs:effectRef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10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1">
      <a:schemeClr val="lt1"/>
    </cs:lnRef>
    <cs:fillRef idx="1">
      <cs:styleClr val="auto"/>
    </cs:fillRef>
    <cs:effectRef idx="1">
      <a:schemeClr val="dk1"/>
    </cs:effectRef>
    <cs:fontRef idx="minor">
      <a:schemeClr val="tx1"/>
    </cs:fontRef>
    <cs:spPr>
      <a:ln>
        <a:round/>
      </a:ln>
    </cs:spPr>
  </cs:dataPoint>
  <cs:dataPoint3D>
    <cs:lnRef idx="1">
      <a:schemeClr val="lt1"/>
    </cs:lnRef>
    <cs:fillRef idx="1">
      <cs:styleClr val="auto"/>
    </cs:fillRef>
    <cs:effectRef idx="1">
      <a:schemeClr val="dk1"/>
    </cs:effectRef>
    <cs:fontRef idx="minor">
      <a:schemeClr val="tx1"/>
    </cs:fontRef>
    <cs:spPr>
      <a:ln>
        <a:round/>
      </a:ln>
    </cs:spPr>
  </cs:dataPoint3D>
  <cs:dataPointLine>
    <cs:lnRef idx="1">
      <cs:styleClr val="auto"/>
    </cs:lnRef>
    <cs:lineWidthScale>5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1">
      <a:schemeClr val="dk1"/>
    </cs:effectRef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1">
      <a:schemeClr val="dk1"/>
    </cs:effectRef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1">
      <a:schemeClr val="dk1"/>
    </cs:effectRef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30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3">
      <cs:styleClr val="auto"/>
    </cs:fillRef>
    <cs:effectRef idx="3">
      <a:schemeClr val="dk1"/>
    </cs:effectRef>
    <cs:fontRef idx="minor">
      <a:schemeClr val="tx1"/>
    </cs:fontRef>
  </cs:dataPoint>
  <cs:dataPoint3D>
    <cs:lnRef idx="0"/>
    <cs:fillRef idx="1">
      <cs:styleClr val="auto"/>
    </cs:fillRef>
    <cs:effectRef idx="3">
      <a:schemeClr val="dk1"/>
    </cs:effectRef>
    <cs:fontRef idx="minor">
      <a:schemeClr val="tx1"/>
    </cs:fontRef>
  </cs:dataPoint3D>
  <cs:dataPointLine>
    <cs:lnRef idx="1">
      <cs:styleClr val="auto"/>
    </cs:lnRef>
    <cs:lineWidthScale>7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3">
      <cs:styleClr val="auto"/>
    </cs:fillRef>
    <cs:effectRef idx="3">
      <a:schemeClr val="dk1"/>
    </cs:effectRef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0"/>
    <cs:fillRef idx="3" mods="ignoreCSTransforms">
      <cs:styleClr val="0">
        <a:shade val="25000"/>
      </cs:styleClr>
    </cs:fillRef>
    <cs:effectRef idx="3">
      <a:schemeClr val="dk1"/>
    </cs:effectRef>
    <cs:fontRef idx="minor">
      <a:schemeClr val="tx1"/>
    </cs:fontRef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0"/>
    <cs:fillRef idx="3" mods="ignoreCSTransforms">
      <cs:styleClr val="0">
        <a:tint val="25000"/>
      </cs:styleClr>
    </cs:fillRef>
    <cs:effectRef idx="3">
      <a:schemeClr val="dk1"/>
    </cs:effectRef>
    <cs:fontRef idx="minor">
      <a:schemeClr val="tx1"/>
    </cs:fontRef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259417</xdr:colOff>
      <xdr:row>38</xdr:row>
      <xdr:rowOff>32495</xdr:rowOff>
    </xdr:from>
    <xdr:to>
      <xdr:col>59</xdr:col>
      <xdr:colOff>600075</xdr:colOff>
      <xdr:row>64</xdr:row>
      <xdr:rowOff>10084</xdr:rowOff>
    </xdr:to>
    <xdr:graphicFrame macro="">
      <xdr:nvGraphicFramePr>
        <xdr:cNvPr id="4451959" name="תרשים 4">
          <a:extLst>
            <a:ext uri="{FF2B5EF4-FFF2-40B4-BE49-F238E27FC236}">
              <a16:creationId xmlns:a16="http://schemas.microsoft.com/office/drawing/2014/main" id="{00000000-0008-0000-0000-000077EE4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39</xdr:col>
      <xdr:colOff>225136</xdr:colOff>
      <xdr:row>64</xdr:row>
      <xdr:rowOff>116031</xdr:rowOff>
    </xdr:from>
    <xdr:to>
      <xdr:col>59</xdr:col>
      <xdr:colOff>504264</xdr:colOff>
      <xdr:row>97</xdr:row>
      <xdr:rowOff>145677</xdr:rowOff>
    </xdr:to>
    <xdr:graphicFrame macro="">
      <xdr:nvGraphicFramePr>
        <xdr:cNvPr id="4451960" name="תרשים 3">
          <a:extLst>
            <a:ext uri="{FF2B5EF4-FFF2-40B4-BE49-F238E27FC236}">
              <a16:creationId xmlns:a16="http://schemas.microsoft.com/office/drawing/2014/main" id="{00000000-0008-0000-0000-000078EE4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39</xdr:col>
      <xdr:colOff>242455</xdr:colOff>
      <xdr:row>99</xdr:row>
      <xdr:rowOff>431</xdr:rowOff>
    </xdr:from>
    <xdr:to>
      <xdr:col>58</xdr:col>
      <xdr:colOff>0</xdr:colOff>
      <xdr:row>126</xdr:row>
      <xdr:rowOff>56029</xdr:rowOff>
    </xdr:to>
    <xdr:graphicFrame macro="">
      <xdr:nvGraphicFramePr>
        <xdr:cNvPr id="2" name="תרשים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0.14415</cdr:x>
      <cdr:y>0.53299</cdr:y>
    </cdr:from>
    <cdr:to>
      <cdr:x>0.20687</cdr:x>
      <cdr:y>0.60179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1770459" y="2400991"/>
          <a:ext cx="770305" cy="30992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/>
            <a:t>+2SD</a:t>
          </a:r>
          <a:endParaRPr lang="he-IL" sz="1000"/>
        </a:p>
      </cdr:txBody>
    </cdr:sp>
  </cdr:relSizeAnchor>
  <cdr:relSizeAnchor xmlns:cdr="http://schemas.openxmlformats.org/drawingml/2006/chartDrawing">
    <cdr:from>
      <cdr:x>0.14282</cdr:x>
      <cdr:y>0.60283</cdr:y>
    </cdr:from>
    <cdr:to>
      <cdr:x>0.20554</cdr:x>
      <cdr:y>0.67163</cdr:y>
    </cdr:to>
    <cdr:sp macro="" textlink="">
      <cdr:nvSpPr>
        <cdr:cNvPr id="10" name="TextBox 1"/>
        <cdr:cNvSpPr txBox="1"/>
      </cdr:nvSpPr>
      <cdr:spPr>
        <a:xfrm xmlns:a="http://schemas.openxmlformats.org/drawingml/2006/main">
          <a:off x="1490608" y="2754097"/>
          <a:ext cx="654618" cy="31432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/>
            <a:t>-2SD</a:t>
          </a:r>
          <a:endParaRPr lang="he-IL" sz="1000"/>
        </a:p>
      </cdr:txBody>
    </cdr:sp>
  </cdr:relSizeAnchor>
  <cdr:relSizeAnchor xmlns:cdr="http://schemas.openxmlformats.org/drawingml/2006/chartDrawing">
    <cdr:from>
      <cdr:x>0.13993</cdr:x>
      <cdr:y>0.18625</cdr:y>
    </cdr:from>
    <cdr:to>
      <cdr:x>0.20265</cdr:x>
      <cdr:y>0.25505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1460500" y="850900"/>
          <a:ext cx="654619" cy="31432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/>
            <a:t>+2SD</a:t>
          </a:r>
          <a:endParaRPr lang="he-IL" sz="10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313765</xdr:colOff>
      <xdr:row>36</xdr:row>
      <xdr:rowOff>112058</xdr:rowOff>
    </xdr:from>
    <xdr:to>
      <xdr:col>60</xdr:col>
      <xdr:colOff>100852</xdr:colOff>
      <xdr:row>66</xdr:row>
      <xdr:rowOff>123265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39</xdr:col>
      <xdr:colOff>324847</xdr:colOff>
      <xdr:row>93</xdr:row>
      <xdr:rowOff>35487</xdr:rowOff>
    </xdr:from>
    <xdr:to>
      <xdr:col>60</xdr:col>
      <xdr:colOff>1246</xdr:colOff>
      <xdr:row>118</xdr:row>
      <xdr:rowOff>127001</xdr:rowOff>
    </xdr:to>
    <xdr:graphicFrame macro="">
      <xdr:nvGraphicFramePr>
        <xdr:cNvPr id="4" name="תרשים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39</xdr:col>
      <xdr:colOff>328083</xdr:colOff>
      <xdr:row>66</xdr:row>
      <xdr:rowOff>137583</xdr:rowOff>
    </xdr:from>
    <xdr:to>
      <xdr:col>60</xdr:col>
      <xdr:colOff>49180</xdr:colOff>
      <xdr:row>93</xdr:row>
      <xdr:rowOff>5352</xdr:rowOff>
    </xdr:to>
    <xdr:graphicFrame macro="">
      <xdr:nvGraphicFramePr>
        <xdr:cNvPr id="7" name="תרשים 3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0.14401</cdr:x>
      <cdr:y>0.21576</cdr:y>
    </cdr:from>
    <cdr:to>
      <cdr:x>0.20045</cdr:x>
      <cdr:y>0.27251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1441092" y="1020308"/>
          <a:ext cx="564760" cy="26836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>
              <a:latin typeface="+mn-lt"/>
            </a:rPr>
            <a:t>+2SD</a:t>
          </a:r>
          <a:endParaRPr lang="he-IL" sz="1000">
            <a:latin typeface="+mn-lt"/>
          </a:endParaRPr>
        </a:p>
      </cdr:txBody>
    </cdr:sp>
  </cdr:relSizeAnchor>
  <cdr:relSizeAnchor xmlns:cdr="http://schemas.openxmlformats.org/drawingml/2006/chartDrawing">
    <cdr:from>
      <cdr:x>0.14393</cdr:x>
      <cdr:y>0.70269</cdr:y>
    </cdr:from>
    <cdr:to>
      <cdr:x>0.20037</cdr:x>
      <cdr:y>0.75944</cdr:y>
    </cdr:to>
    <cdr:sp macro="" textlink="">
      <cdr:nvSpPr>
        <cdr:cNvPr id="5" name="TextBox 1"/>
        <cdr:cNvSpPr txBox="1"/>
      </cdr:nvSpPr>
      <cdr:spPr>
        <a:xfrm xmlns:a="http://schemas.openxmlformats.org/drawingml/2006/main">
          <a:off x="1440329" y="3322918"/>
          <a:ext cx="564760" cy="26836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>
              <a:latin typeface="+mn-lt"/>
            </a:rPr>
            <a:t>+2SD</a:t>
          </a:r>
          <a:endParaRPr lang="he-IL" sz="1000">
            <a:latin typeface="+mn-lt"/>
          </a:endParaRPr>
        </a:p>
      </cdr:txBody>
    </cdr:sp>
  </cdr:relSizeAnchor>
  <cdr:relSizeAnchor xmlns:cdr="http://schemas.openxmlformats.org/drawingml/2006/chartDrawing">
    <cdr:from>
      <cdr:x>0.14729</cdr:x>
      <cdr:y>0.57472</cdr:y>
    </cdr:from>
    <cdr:to>
      <cdr:x>0.20373</cdr:x>
      <cdr:y>0.63147</cdr:y>
    </cdr:to>
    <cdr:sp macro="" textlink="">
      <cdr:nvSpPr>
        <cdr:cNvPr id="6" name="TextBox 1"/>
        <cdr:cNvSpPr txBox="1"/>
      </cdr:nvSpPr>
      <cdr:spPr>
        <a:xfrm xmlns:a="http://schemas.openxmlformats.org/drawingml/2006/main">
          <a:off x="1473947" y="2717800"/>
          <a:ext cx="564760" cy="26836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>
              <a:latin typeface="+mn-lt"/>
            </a:rPr>
            <a:t>-2SD</a:t>
          </a:r>
          <a:endParaRPr lang="he-IL" sz="1000">
            <a:latin typeface="+mn-lt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358081</xdr:colOff>
      <xdr:row>37</xdr:row>
      <xdr:rowOff>32199</xdr:rowOff>
    </xdr:from>
    <xdr:to>
      <xdr:col>61</xdr:col>
      <xdr:colOff>11206</xdr:colOff>
      <xdr:row>68</xdr:row>
      <xdr:rowOff>33617</xdr:rowOff>
    </xdr:to>
    <xdr:graphicFrame macro="">
      <xdr:nvGraphicFramePr>
        <xdr:cNvPr id="4" name="תרשים 4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39</xdr:col>
      <xdr:colOff>353494</xdr:colOff>
      <xdr:row>95</xdr:row>
      <xdr:rowOff>89646</xdr:rowOff>
    </xdr:from>
    <xdr:to>
      <xdr:col>58</xdr:col>
      <xdr:colOff>549088</xdr:colOff>
      <xdr:row>129</xdr:row>
      <xdr:rowOff>74723</xdr:rowOff>
    </xdr:to>
    <xdr:graphicFrame macro="">
      <xdr:nvGraphicFramePr>
        <xdr:cNvPr id="6" name="תרשים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39</xdr:col>
      <xdr:colOff>358587</xdr:colOff>
      <xdr:row>68</xdr:row>
      <xdr:rowOff>33616</xdr:rowOff>
    </xdr:from>
    <xdr:to>
      <xdr:col>58</xdr:col>
      <xdr:colOff>526676</xdr:colOff>
      <xdr:row>95</xdr:row>
      <xdr:rowOff>74518</xdr:rowOff>
    </xdr:to>
    <xdr:graphicFrame macro="">
      <xdr:nvGraphicFramePr>
        <xdr:cNvPr id="7" name="תרשים 3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0.13265</cdr:x>
      <cdr:y>0.2803</cdr:y>
    </cdr:from>
    <cdr:to>
      <cdr:x>0.20352</cdr:x>
      <cdr:y>0.37204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1525421" y="1133273"/>
          <a:ext cx="815002" cy="37091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1"/>
        <a:lstStyle xmlns:a="http://schemas.openxmlformats.org/drawingml/2006/main"/>
        <a:p xmlns:a="http://schemas.openxmlformats.org/drawingml/2006/main">
          <a:r>
            <a:rPr lang="en-US" sz="1000" b="1"/>
            <a:t>+2SD</a:t>
          </a:r>
          <a:endParaRPr lang="he-IL" sz="1000" b="1"/>
        </a:p>
      </cdr:txBody>
    </cdr:sp>
  </cdr:relSizeAnchor>
  <cdr:relSizeAnchor xmlns:cdr="http://schemas.openxmlformats.org/drawingml/2006/chartDrawing">
    <cdr:from>
      <cdr:x>0.13019</cdr:x>
      <cdr:y>0.50786</cdr:y>
    </cdr:from>
    <cdr:to>
      <cdr:x>0.20107</cdr:x>
      <cdr:y>0.59961</cdr:y>
    </cdr:to>
    <cdr:sp macro="" textlink="">
      <cdr:nvSpPr>
        <cdr:cNvPr id="5" name="TextBox 1"/>
        <cdr:cNvSpPr txBox="1"/>
      </cdr:nvSpPr>
      <cdr:spPr>
        <a:xfrm xmlns:a="http://schemas.openxmlformats.org/drawingml/2006/main">
          <a:off x="1497158" y="2053318"/>
          <a:ext cx="815117" cy="3709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 b="1"/>
            <a:t>+2SD</a:t>
          </a:r>
          <a:endParaRPr lang="he-IL" sz="1000" b="1"/>
        </a:p>
      </cdr:txBody>
    </cdr:sp>
  </cdr:relSizeAnchor>
  <cdr:relSizeAnchor xmlns:cdr="http://schemas.openxmlformats.org/drawingml/2006/chartDrawing">
    <cdr:from>
      <cdr:x>0.37246</cdr:x>
      <cdr:y>0.03326</cdr:y>
    </cdr:from>
    <cdr:to>
      <cdr:x>0.69273</cdr:x>
      <cdr:y>0.14786</cdr:y>
    </cdr:to>
    <cdr:pic>
      <cdr:nvPicPr>
        <cdr:cNvPr id="12" name="chart">
          <a:extLst xmlns:a="http://schemas.openxmlformats.org/drawingml/2006/main">
            <a:ext uri="{FF2B5EF4-FFF2-40B4-BE49-F238E27FC236}">
              <a16:creationId xmlns:a16="http://schemas.microsoft.com/office/drawing/2014/main" id="{7FC5787C-4770-164A-ED94-C100071348A3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3952724" y="184910"/>
          <a:ext cx="3398842" cy="637123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0.13002</cdr:x>
      <cdr:y>0.58976</cdr:y>
    </cdr:from>
    <cdr:to>
      <cdr:x>0.2009</cdr:x>
      <cdr:y>0.68151</cdr:y>
    </cdr:to>
    <cdr:sp macro="" textlink="">
      <cdr:nvSpPr>
        <cdr:cNvPr id="16" name="TextBox 1"/>
        <cdr:cNvSpPr txBox="1"/>
      </cdr:nvSpPr>
      <cdr:spPr>
        <a:xfrm xmlns:a="http://schemas.openxmlformats.org/drawingml/2006/main">
          <a:off x="1379878" y="3278811"/>
          <a:ext cx="752212" cy="51008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 b="1"/>
            <a:t>-2SD</a:t>
          </a:r>
          <a:endParaRPr lang="he-IL" sz="1000" b="1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12582</xdr:colOff>
      <xdr:row>36</xdr:row>
      <xdr:rowOff>155761</xdr:rowOff>
    </xdr:from>
    <xdr:to>
      <xdr:col>59</xdr:col>
      <xdr:colOff>9525</xdr:colOff>
      <xdr:row>66</xdr:row>
      <xdr:rowOff>102432</xdr:rowOff>
    </xdr:to>
    <xdr:graphicFrame macro="">
      <xdr:nvGraphicFramePr>
        <xdr:cNvPr id="5357086" name="תרשים 4">
          <a:extLst>
            <a:ext uri="{FF2B5EF4-FFF2-40B4-BE49-F238E27FC236}">
              <a16:creationId xmlns:a16="http://schemas.microsoft.com/office/drawing/2014/main" id="{00000000-0008-0000-0300-00001EBE5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37</xdr:col>
      <xdr:colOff>3055</xdr:colOff>
      <xdr:row>67</xdr:row>
      <xdr:rowOff>0</xdr:rowOff>
    </xdr:from>
    <xdr:to>
      <xdr:col>59</xdr:col>
      <xdr:colOff>0</xdr:colOff>
      <xdr:row>98</xdr:row>
      <xdr:rowOff>18744</xdr:rowOff>
    </xdr:to>
    <xdr:graphicFrame macro="">
      <xdr:nvGraphicFramePr>
        <xdr:cNvPr id="5357087" name="תרשים 5">
          <a:extLst>
            <a:ext uri="{FF2B5EF4-FFF2-40B4-BE49-F238E27FC236}">
              <a16:creationId xmlns:a16="http://schemas.microsoft.com/office/drawing/2014/main" id="{00000000-0008-0000-0300-00001FBE5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37</xdr:col>
      <xdr:colOff>11207</xdr:colOff>
      <xdr:row>99</xdr:row>
      <xdr:rowOff>145675</xdr:rowOff>
    </xdr:from>
    <xdr:to>
      <xdr:col>56</xdr:col>
      <xdr:colOff>0</xdr:colOff>
      <xdr:row>127</xdr:row>
      <xdr:rowOff>44391</xdr:rowOff>
    </xdr:to>
    <xdr:graphicFrame macro="">
      <xdr:nvGraphicFramePr>
        <xdr:cNvPr id="6" name="תרשים 1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0.08975</cdr:x>
      <cdr:y>0.24461</cdr:y>
    </cdr:from>
    <cdr:to>
      <cdr:x>0.16648</cdr:x>
      <cdr:y>0.29461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027293" y="1177550"/>
          <a:ext cx="878251" cy="2406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1"/>
        <a:lstStyle xmlns:a="http://schemas.openxmlformats.org/drawingml/2006/main"/>
        <a:p xmlns:a="http://schemas.openxmlformats.org/drawingml/2006/main">
          <a:r>
            <a:rPr lang="en-US" sz="1000"/>
            <a:t>+2SD</a:t>
          </a:r>
          <a:endParaRPr lang="he-IL" sz="1000"/>
        </a:p>
      </cdr:txBody>
    </cdr:sp>
  </cdr:relSizeAnchor>
  <cdr:relSizeAnchor xmlns:cdr="http://schemas.openxmlformats.org/drawingml/2006/chartDrawing">
    <cdr:from>
      <cdr:x>0.09177</cdr:x>
      <cdr:y>0.35158</cdr:y>
    </cdr:from>
    <cdr:to>
      <cdr:x>0.1685</cdr:x>
      <cdr:y>0.40158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1050389" y="1692509"/>
          <a:ext cx="878251" cy="2406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/>
            <a:t>+2SD</a:t>
          </a:r>
          <a:endParaRPr lang="he-IL" sz="1000"/>
        </a:p>
      </cdr:txBody>
    </cdr:sp>
  </cdr:relSizeAnchor>
  <cdr:relSizeAnchor xmlns:cdr="http://schemas.openxmlformats.org/drawingml/2006/chartDrawing">
    <cdr:from>
      <cdr:x>0.08857</cdr:x>
      <cdr:y>0.71693</cdr:y>
    </cdr:from>
    <cdr:to>
      <cdr:x>0.1653</cdr:x>
      <cdr:y>0.76693</cdr:y>
    </cdr:to>
    <cdr:sp macro="" textlink="">
      <cdr:nvSpPr>
        <cdr:cNvPr id="13" name="TextBox 1"/>
        <cdr:cNvSpPr txBox="1"/>
      </cdr:nvSpPr>
      <cdr:spPr>
        <a:xfrm xmlns:a="http://schemas.openxmlformats.org/drawingml/2006/main">
          <a:off x="1013802" y="3451285"/>
          <a:ext cx="878251" cy="24069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/>
            <a:t>-2SD</a:t>
          </a:r>
          <a:endParaRPr lang="he-IL" sz="1000"/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76200</xdr:rowOff>
    </xdr:from>
    <xdr:to>
      <xdr:col>3</xdr:col>
      <xdr:colOff>0</xdr:colOff>
      <xdr:row>17</xdr:row>
      <xdr:rowOff>66675</xdr:rowOff>
    </xdr:to>
    <xdr:graphicFrame macro="">
      <xdr:nvGraphicFramePr>
        <xdr:cNvPr id="6936699" name="Chart 10">
          <a:extLst>
            <a:ext uri="{FF2B5EF4-FFF2-40B4-BE49-F238E27FC236}">
              <a16:creationId xmlns:a16="http://schemas.microsoft.com/office/drawing/2014/main" id="{00000000-0008-0000-0500-00007BD869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11</xdr:row>
      <xdr:rowOff>76200</xdr:rowOff>
    </xdr:from>
    <xdr:to>
      <xdr:col>7</xdr:col>
      <xdr:colOff>0</xdr:colOff>
      <xdr:row>25</xdr:row>
      <xdr:rowOff>66675</xdr:rowOff>
    </xdr:to>
    <xdr:graphicFrame macro="">
      <xdr:nvGraphicFramePr>
        <xdr:cNvPr id="6936700" name="Chart 10">
          <a:extLst>
            <a:ext uri="{FF2B5EF4-FFF2-40B4-BE49-F238E27FC236}">
              <a16:creationId xmlns:a16="http://schemas.microsoft.com/office/drawing/2014/main" id="{00000000-0008-0000-0500-00007CD869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D195"/>
  <sheetViews>
    <sheetView zoomScaleNormal="100" workbookViewId="0">
      <selection activeCell="A9" sqref="A9"/>
    </sheetView>
  </sheetViews>
  <sheetFormatPr defaultColWidth="7.53515625" defaultRowHeight="12.45" x14ac:dyDescent="0.3"/>
  <cols>
    <col min="1" max="1" width="18.69140625" style="3" customWidth="1"/>
    <col min="2" max="2" width="1.69140625" style="3" customWidth="1"/>
    <col min="3" max="4" width="3.69140625" customWidth="1"/>
    <col min="5" max="6" width="3.69140625" style="5" customWidth="1"/>
    <col min="7" max="17" width="3.69140625" customWidth="1"/>
    <col min="18" max="20" width="3.69140625" style="11" customWidth="1"/>
    <col min="21" max="23" width="3.69140625" customWidth="1"/>
    <col min="24" max="26" width="3.69140625" style="5" customWidth="1"/>
    <col min="27" max="34" width="3.69140625" customWidth="1"/>
    <col min="35" max="35" width="8.3046875" bestFit="1" customWidth="1"/>
    <col min="36" max="36" width="2" customWidth="1"/>
    <col min="37" max="39" width="2.3046875" customWidth="1"/>
    <col min="40" max="40" width="8.69140625" customWidth="1"/>
    <col min="41" max="41" width="0.3046875" customWidth="1"/>
    <col min="42" max="42" width="8.69140625" customWidth="1"/>
    <col min="43" max="43" width="10.3046875" customWidth="1"/>
    <col min="44" max="44" width="0.3046875" customWidth="1"/>
    <col min="45" max="45" width="11.69140625" customWidth="1"/>
    <col min="46" max="46" width="0.15234375" customWidth="1"/>
    <col min="47" max="47" width="4.69140625" customWidth="1"/>
    <col min="48" max="48" width="12.53515625" customWidth="1"/>
    <col min="49" max="49" width="11.69140625" customWidth="1"/>
    <col min="50" max="161" width="9.15234375" customWidth="1"/>
    <col min="162" max="163" width="7.84375" customWidth="1"/>
    <col min="164" max="168" width="9" customWidth="1"/>
    <col min="169" max="173" width="7.3828125" customWidth="1"/>
    <col min="174" max="178" width="6.3828125" customWidth="1"/>
    <col min="179" max="183" width="8" style="5" customWidth="1"/>
  </cols>
  <sheetData>
    <row r="1" spans="1:186" s="2" customFormat="1" x14ac:dyDescent="0.3">
      <c r="A1" s="1"/>
      <c r="B1" s="1"/>
      <c r="C1" s="121" t="s">
        <v>63</v>
      </c>
      <c r="D1" s="121" t="s">
        <v>63</v>
      </c>
      <c r="E1" s="121" t="s">
        <v>63</v>
      </c>
      <c r="F1" s="121" t="s">
        <v>63</v>
      </c>
      <c r="G1" s="121" t="s">
        <v>63</v>
      </c>
      <c r="H1" s="121" t="s">
        <v>63</v>
      </c>
      <c r="I1" s="121" t="s">
        <v>63</v>
      </c>
      <c r="J1" s="121" t="s">
        <v>63</v>
      </c>
      <c r="K1" s="121" t="s">
        <v>63</v>
      </c>
      <c r="L1" s="121" t="s">
        <v>63</v>
      </c>
      <c r="M1" s="121" t="s">
        <v>63</v>
      </c>
      <c r="N1" s="121" t="s">
        <v>63</v>
      </c>
      <c r="O1" s="121" t="s">
        <v>63</v>
      </c>
      <c r="P1" s="121" t="s">
        <v>63</v>
      </c>
      <c r="Q1" s="121" t="s">
        <v>63</v>
      </c>
      <c r="R1" s="121" t="s">
        <v>63</v>
      </c>
      <c r="S1" s="121" t="s">
        <v>63</v>
      </c>
      <c r="T1" s="121" t="s">
        <v>63</v>
      </c>
      <c r="U1" s="121" t="s">
        <v>63</v>
      </c>
      <c r="V1" s="121" t="s">
        <v>63</v>
      </c>
      <c r="W1" s="121" t="s">
        <v>63</v>
      </c>
      <c r="X1" s="121" t="s">
        <v>63</v>
      </c>
      <c r="Y1" s="121" t="s">
        <v>63</v>
      </c>
      <c r="Z1" s="121" t="s">
        <v>63</v>
      </c>
      <c r="AA1" s="121" t="s">
        <v>63</v>
      </c>
      <c r="AB1" s="121" t="s">
        <v>63</v>
      </c>
      <c r="AC1" s="121" t="s">
        <v>63</v>
      </c>
      <c r="AD1" s="121" t="s">
        <v>63</v>
      </c>
      <c r="AE1" s="121" t="s">
        <v>63</v>
      </c>
      <c r="AF1" s="121" t="s">
        <v>63</v>
      </c>
      <c r="AG1" s="121" t="s">
        <v>63</v>
      </c>
      <c r="AH1" s="121" t="s">
        <v>63</v>
      </c>
      <c r="AI1" s="121"/>
      <c r="FR1" s="13"/>
      <c r="FS1" s="13"/>
      <c r="FT1" s="13"/>
      <c r="FU1" s="13"/>
      <c r="FV1" s="13"/>
      <c r="FW1" s="12"/>
      <c r="FX1" s="12"/>
      <c r="FY1" s="12"/>
      <c r="FZ1" s="12"/>
      <c r="GA1" s="12"/>
    </row>
    <row r="2" spans="1:186" x14ac:dyDescent="0.3">
      <c r="A2" s="87"/>
      <c r="C2" s="41"/>
      <c r="D2" s="41"/>
      <c r="E2" s="41"/>
      <c r="F2" s="211"/>
      <c r="G2" s="48"/>
      <c r="H2" s="6"/>
      <c r="I2" s="6"/>
      <c r="J2" s="6"/>
      <c r="K2" s="6"/>
      <c r="L2" s="6"/>
      <c r="M2" s="6"/>
      <c r="N2" s="6"/>
      <c r="O2" s="6"/>
      <c r="P2" s="6"/>
      <c r="Q2" s="6"/>
      <c r="R2" s="42"/>
      <c r="S2" s="42"/>
      <c r="T2" s="42"/>
      <c r="U2" s="6"/>
      <c r="V2" s="6"/>
      <c r="W2" s="6"/>
      <c r="X2" s="6"/>
      <c r="Y2" s="6"/>
      <c r="Z2" s="6"/>
      <c r="AA2" s="6"/>
      <c r="AB2" s="6"/>
      <c r="AC2" s="48"/>
      <c r="AD2" s="48"/>
      <c r="AE2" s="6"/>
      <c r="AF2" s="6"/>
      <c r="AG2" s="6"/>
      <c r="AH2" s="6"/>
      <c r="AI2" s="6"/>
      <c r="AJ2" s="8"/>
      <c r="AK2" s="8"/>
      <c r="AL2" s="8"/>
      <c r="AM2" s="8"/>
      <c r="AN2" s="45" t="s">
        <v>147</v>
      </c>
      <c r="AO2" s="95"/>
      <c r="AQ2" s="8"/>
      <c r="AR2" s="8"/>
      <c r="AS2" s="8"/>
      <c r="AT2" s="8"/>
      <c r="AU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15"/>
      <c r="FS2" s="15"/>
      <c r="FT2" s="15"/>
      <c r="FU2" s="15"/>
      <c r="FV2" s="15"/>
      <c r="FW2" s="10"/>
      <c r="FX2" s="10"/>
      <c r="FY2" s="10"/>
      <c r="FZ2" s="10"/>
      <c r="GA2" s="10"/>
      <c r="GB2" s="8"/>
      <c r="GC2" s="8"/>
      <c r="GD2" s="8"/>
    </row>
    <row r="3" spans="1:186" x14ac:dyDescent="0.3">
      <c r="A3" s="88"/>
      <c r="B3" s="3">
        <v>100</v>
      </c>
      <c r="C3" s="55">
        <v>101</v>
      </c>
      <c r="D3" s="55">
        <v>102</v>
      </c>
      <c r="E3" s="55">
        <v>103</v>
      </c>
      <c r="F3" s="55">
        <v>104</v>
      </c>
      <c r="G3" s="57">
        <v>105</v>
      </c>
      <c r="H3" s="57">
        <v>107</v>
      </c>
      <c r="I3" s="57">
        <v>108</v>
      </c>
      <c r="J3" s="57">
        <v>109</v>
      </c>
      <c r="K3" s="57">
        <v>110</v>
      </c>
      <c r="L3" s="57">
        <v>111</v>
      </c>
      <c r="M3" s="57">
        <v>112</v>
      </c>
      <c r="N3" s="57">
        <v>115</v>
      </c>
      <c r="O3" s="57">
        <v>117</v>
      </c>
      <c r="P3" s="57">
        <v>120</v>
      </c>
      <c r="Q3" s="57">
        <v>121</v>
      </c>
      <c r="R3" s="57">
        <v>123</v>
      </c>
      <c r="S3" s="57">
        <v>124</v>
      </c>
      <c r="T3" s="57">
        <v>125</v>
      </c>
      <c r="U3" s="57">
        <v>126</v>
      </c>
      <c r="V3" s="57">
        <v>127</v>
      </c>
      <c r="W3" s="57">
        <v>128</v>
      </c>
      <c r="X3" s="57">
        <v>130</v>
      </c>
      <c r="Y3" s="57">
        <v>131</v>
      </c>
      <c r="Z3" s="57">
        <v>133</v>
      </c>
      <c r="AA3" s="57">
        <v>134</v>
      </c>
      <c r="AB3" s="57">
        <v>138</v>
      </c>
      <c r="AC3" s="57">
        <v>142</v>
      </c>
      <c r="AD3" s="57">
        <v>143</v>
      </c>
      <c r="AE3" s="43">
        <v>145</v>
      </c>
      <c r="AF3" s="69">
        <v>146</v>
      </c>
      <c r="AG3" s="69">
        <v>147</v>
      </c>
      <c r="AH3" s="69">
        <v>148</v>
      </c>
      <c r="AI3" s="43"/>
      <c r="AJ3" s="8"/>
      <c r="AK3" s="8"/>
      <c r="AL3" s="8"/>
      <c r="AM3" s="8"/>
      <c r="AN3" s="52" t="s">
        <v>148</v>
      </c>
      <c r="AO3" s="199"/>
      <c r="AQ3" s="8"/>
      <c r="AR3" s="8"/>
      <c r="AS3" s="8"/>
      <c r="AT3" s="8"/>
      <c r="AU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15"/>
      <c r="FS3" s="15"/>
      <c r="FT3" s="15"/>
      <c r="FU3" s="15"/>
      <c r="FV3" s="15"/>
      <c r="FW3" s="10"/>
      <c r="FX3" s="10"/>
      <c r="FY3" s="10"/>
      <c r="FZ3" s="10"/>
      <c r="GA3" s="10"/>
      <c r="GB3" s="8"/>
      <c r="GC3" s="8"/>
      <c r="GD3" s="8"/>
    </row>
    <row r="4" spans="1:186" x14ac:dyDescent="0.3">
      <c r="A4" s="88"/>
      <c r="C4" s="58">
        <v>1</v>
      </c>
      <c r="D4" s="58">
        <v>1</v>
      </c>
      <c r="E4" s="59">
        <v>1</v>
      </c>
      <c r="F4" s="59"/>
      <c r="G4" s="70"/>
      <c r="H4" s="59">
        <v>1</v>
      </c>
      <c r="I4" s="59"/>
      <c r="J4" s="59"/>
      <c r="K4" s="59">
        <v>2</v>
      </c>
      <c r="L4" s="59"/>
      <c r="M4" s="59"/>
      <c r="N4" s="59"/>
      <c r="O4" s="59"/>
      <c r="P4" s="60">
        <v>1</v>
      </c>
      <c r="Q4" s="59"/>
      <c r="R4" s="59"/>
      <c r="S4" s="59">
        <v>1</v>
      </c>
      <c r="T4" s="59"/>
      <c r="U4" s="59"/>
      <c r="V4" s="59"/>
      <c r="W4" s="59">
        <v>1</v>
      </c>
      <c r="X4" s="59">
        <v>2</v>
      </c>
      <c r="Y4" s="59"/>
      <c r="Z4" s="59"/>
      <c r="AA4" s="74">
        <v>2</v>
      </c>
      <c r="AB4" s="74"/>
      <c r="AC4" s="74"/>
      <c r="AD4" s="59">
        <v>2</v>
      </c>
      <c r="AE4" s="94"/>
      <c r="AF4" s="94"/>
      <c r="AG4" s="94"/>
      <c r="AH4" s="94"/>
      <c r="AI4" s="51" t="s">
        <v>66</v>
      </c>
      <c r="AJ4" s="8"/>
      <c r="AK4" s="8"/>
      <c r="AL4" s="8"/>
      <c r="AM4" s="8"/>
      <c r="AN4" s="61" t="s">
        <v>149</v>
      </c>
      <c r="AO4" s="199"/>
      <c r="AQ4" s="8"/>
      <c r="AR4" s="8"/>
      <c r="AS4" s="8"/>
      <c r="AT4" s="8"/>
      <c r="AU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15"/>
      <c r="FS4" s="15"/>
      <c r="FT4" s="15"/>
      <c r="FU4" s="15"/>
      <c r="FV4" s="15"/>
      <c r="FW4" s="10"/>
      <c r="FX4" s="10"/>
      <c r="FY4" s="10"/>
      <c r="FZ4" s="10"/>
      <c r="GA4" s="10"/>
      <c r="GB4" s="8"/>
      <c r="GC4" s="8"/>
      <c r="GD4" s="8"/>
    </row>
    <row r="5" spans="1:186" x14ac:dyDescent="0.3">
      <c r="A5" s="88"/>
      <c r="C5" s="58">
        <v>2</v>
      </c>
      <c r="D5" s="58">
        <v>1</v>
      </c>
      <c r="E5" s="59">
        <v>1</v>
      </c>
      <c r="F5" s="59"/>
      <c r="G5" s="70"/>
      <c r="H5" s="59">
        <v>1</v>
      </c>
      <c r="I5" s="59"/>
      <c r="J5" s="59"/>
      <c r="K5" s="59">
        <v>2</v>
      </c>
      <c r="L5" s="59"/>
      <c r="M5" s="59"/>
      <c r="N5" s="59"/>
      <c r="O5" s="59"/>
      <c r="P5" s="60">
        <v>1</v>
      </c>
      <c r="Q5" s="59"/>
      <c r="R5" s="59"/>
      <c r="S5" s="59">
        <v>1</v>
      </c>
      <c r="T5" s="59"/>
      <c r="U5" s="59"/>
      <c r="V5" s="59"/>
      <c r="W5" s="59">
        <v>1</v>
      </c>
      <c r="X5" s="59">
        <v>2</v>
      </c>
      <c r="Y5" s="59"/>
      <c r="Z5" s="59"/>
      <c r="AA5" s="74">
        <v>2</v>
      </c>
      <c r="AB5" s="74"/>
      <c r="AC5" s="74"/>
      <c r="AD5" s="59">
        <v>1</v>
      </c>
      <c r="AE5" s="94"/>
      <c r="AF5" s="94"/>
      <c r="AG5" s="94"/>
      <c r="AH5" s="94"/>
      <c r="AI5" s="51" t="s">
        <v>67</v>
      </c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15"/>
      <c r="FS5" s="15"/>
      <c r="FT5" s="15"/>
      <c r="FU5" s="15"/>
      <c r="FV5" s="15"/>
      <c r="FW5" s="10"/>
      <c r="FX5" s="10"/>
      <c r="FY5" s="10"/>
      <c r="FZ5" s="10"/>
      <c r="GA5" s="10"/>
      <c r="GB5" s="8"/>
      <c r="GC5" s="8"/>
      <c r="GD5" s="8"/>
    </row>
    <row r="6" spans="1:186" x14ac:dyDescent="0.3">
      <c r="A6" s="88"/>
      <c r="C6" s="45" t="s">
        <v>147</v>
      </c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15"/>
      <c r="FS6" s="15"/>
      <c r="FT6" s="15"/>
      <c r="FU6" s="15"/>
      <c r="FV6" s="15"/>
      <c r="FW6" s="10"/>
      <c r="FX6" s="10"/>
      <c r="FY6" s="10"/>
      <c r="FZ6" s="10"/>
      <c r="GA6" s="10"/>
      <c r="GB6" s="8"/>
      <c r="GC6" s="8"/>
      <c r="GD6" s="8"/>
    </row>
    <row r="7" spans="1:186" x14ac:dyDescent="0.3">
      <c r="A7" s="89"/>
      <c r="C7" s="52" t="s">
        <v>148</v>
      </c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15"/>
      <c r="FS7" s="15"/>
      <c r="FT7" s="15"/>
      <c r="FU7" s="15"/>
      <c r="FV7" s="15"/>
      <c r="FW7" s="10"/>
      <c r="FX7" s="10"/>
      <c r="FY7" s="10"/>
      <c r="FZ7" s="10"/>
      <c r="GA7" s="10"/>
      <c r="GB7" s="8"/>
      <c r="GC7" s="8"/>
      <c r="GD7" s="8"/>
    </row>
    <row r="8" spans="1:186" x14ac:dyDescent="0.3">
      <c r="A8" s="56"/>
      <c r="C8" s="61" t="s">
        <v>149</v>
      </c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61"/>
      <c r="AH8" s="61"/>
      <c r="AI8" s="61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15"/>
      <c r="FS8" s="15"/>
      <c r="FT8" s="15"/>
      <c r="FU8" s="15"/>
      <c r="FV8" s="15"/>
      <c r="FW8" s="8"/>
      <c r="FX8" s="8"/>
      <c r="FY8" s="8"/>
      <c r="FZ8" s="8"/>
      <c r="GA8" s="8"/>
      <c r="GB8" s="8"/>
      <c r="GC8" s="8"/>
      <c r="GD8" s="8"/>
    </row>
    <row r="9" spans="1:186" x14ac:dyDescent="0.3">
      <c r="A9" s="57"/>
      <c r="B9" s="27">
        <v>100</v>
      </c>
      <c r="C9" s="55">
        <v>101</v>
      </c>
      <c r="D9" s="55">
        <v>102</v>
      </c>
      <c r="E9" s="55">
        <v>103</v>
      </c>
      <c r="F9" s="55">
        <v>104</v>
      </c>
      <c r="G9" s="57">
        <v>105</v>
      </c>
      <c r="H9" s="57">
        <v>107</v>
      </c>
      <c r="I9" s="57">
        <v>108</v>
      </c>
      <c r="J9" s="57">
        <v>109</v>
      </c>
      <c r="K9" s="57">
        <v>110</v>
      </c>
      <c r="L9" s="57">
        <v>111</v>
      </c>
      <c r="M9" s="57">
        <v>112</v>
      </c>
      <c r="N9" s="57">
        <v>115</v>
      </c>
      <c r="O9" s="57">
        <v>117</v>
      </c>
      <c r="P9" s="57">
        <v>120</v>
      </c>
      <c r="Q9" s="57">
        <v>121</v>
      </c>
      <c r="R9" s="57">
        <v>123</v>
      </c>
      <c r="S9" s="57">
        <v>124</v>
      </c>
      <c r="T9" s="57">
        <v>125</v>
      </c>
      <c r="U9" s="57">
        <v>126</v>
      </c>
      <c r="V9" s="57">
        <v>127</v>
      </c>
      <c r="W9" s="57">
        <v>128</v>
      </c>
      <c r="X9" s="57">
        <v>130</v>
      </c>
      <c r="Y9" s="57">
        <v>131</v>
      </c>
      <c r="Z9" s="57">
        <v>133</v>
      </c>
      <c r="AA9" s="57">
        <v>134</v>
      </c>
      <c r="AB9" s="57">
        <v>138</v>
      </c>
      <c r="AC9" s="57">
        <v>142</v>
      </c>
      <c r="AD9" s="57">
        <v>143</v>
      </c>
      <c r="AE9" s="6">
        <v>145</v>
      </c>
      <c r="AF9" s="69">
        <v>146</v>
      </c>
      <c r="AG9" s="69">
        <v>147</v>
      </c>
      <c r="AH9" s="69">
        <v>148</v>
      </c>
      <c r="AI9" s="44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W9" s="2" t="s">
        <v>116</v>
      </c>
      <c r="AX9" s="2">
        <f t="shared" ref="AX9:BP9" si="0">C9</f>
        <v>101</v>
      </c>
      <c r="AY9" s="2">
        <f t="shared" si="0"/>
        <v>102</v>
      </c>
      <c r="AZ9" s="2">
        <f t="shared" si="0"/>
        <v>103</v>
      </c>
      <c r="BA9" s="2">
        <f t="shared" si="0"/>
        <v>104</v>
      </c>
      <c r="BB9" s="2">
        <f t="shared" si="0"/>
        <v>105</v>
      </c>
      <c r="BC9" s="2">
        <f t="shared" si="0"/>
        <v>107</v>
      </c>
      <c r="BD9" s="2">
        <f t="shared" si="0"/>
        <v>108</v>
      </c>
      <c r="BE9" s="2">
        <f t="shared" si="0"/>
        <v>109</v>
      </c>
      <c r="BF9" s="2">
        <f t="shared" si="0"/>
        <v>110</v>
      </c>
      <c r="BG9" s="2">
        <f t="shared" si="0"/>
        <v>111</v>
      </c>
      <c r="BH9" s="2">
        <f t="shared" si="0"/>
        <v>112</v>
      </c>
      <c r="BI9" s="2">
        <f t="shared" si="0"/>
        <v>115</v>
      </c>
      <c r="BJ9" s="2">
        <f t="shared" si="0"/>
        <v>117</v>
      </c>
      <c r="BK9" s="2">
        <f t="shared" si="0"/>
        <v>120</v>
      </c>
      <c r="BL9" s="2">
        <f t="shared" si="0"/>
        <v>121</v>
      </c>
      <c r="BM9" s="2">
        <f t="shared" si="0"/>
        <v>123</v>
      </c>
      <c r="BN9" s="2">
        <f t="shared" si="0"/>
        <v>124</v>
      </c>
      <c r="BO9" s="2">
        <f t="shared" si="0"/>
        <v>125</v>
      </c>
      <c r="BP9" s="2">
        <f t="shared" si="0"/>
        <v>126</v>
      </c>
      <c r="BQ9" s="2">
        <f t="shared" ref="BQ9:CB9" si="1">W9</f>
        <v>128</v>
      </c>
      <c r="BR9" s="2">
        <f t="shared" si="1"/>
        <v>130</v>
      </c>
      <c r="BS9" s="2">
        <f t="shared" si="1"/>
        <v>131</v>
      </c>
      <c r="BT9" s="2">
        <f t="shared" si="1"/>
        <v>133</v>
      </c>
      <c r="BU9" s="2">
        <f t="shared" si="1"/>
        <v>134</v>
      </c>
      <c r="BV9" s="2">
        <f t="shared" si="1"/>
        <v>138</v>
      </c>
      <c r="BW9" s="2">
        <f t="shared" si="1"/>
        <v>142</v>
      </c>
      <c r="BX9" s="2">
        <f t="shared" si="1"/>
        <v>143</v>
      </c>
      <c r="BY9" s="2">
        <f t="shared" si="1"/>
        <v>145</v>
      </c>
      <c r="BZ9" s="2">
        <f t="shared" si="1"/>
        <v>146</v>
      </c>
      <c r="CA9" s="2">
        <f t="shared" si="1"/>
        <v>147</v>
      </c>
      <c r="CB9" s="2">
        <f t="shared" si="1"/>
        <v>148</v>
      </c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15"/>
      <c r="FS9" s="15"/>
      <c r="FT9" s="15"/>
      <c r="FU9" s="15"/>
      <c r="FV9" s="15"/>
      <c r="FW9" s="10"/>
      <c r="FX9" s="10"/>
      <c r="FY9" s="10"/>
      <c r="FZ9" s="10"/>
      <c r="GA9" s="10"/>
      <c r="GB9" s="8"/>
      <c r="GC9" s="8"/>
      <c r="GD9" s="8"/>
    </row>
    <row r="10" spans="1:186" x14ac:dyDescent="0.3">
      <c r="A10" s="84" t="s">
        <v>0</v>
      </c>
      <c r="B10" s="22"/>
      <c r="C10" s="119"/>
      <c r="D10" s="12"/>
      <c r="E10" s="62"/>
      <c r="F10" s="62"/>
      <c r="J10" s="62"/>
      <c r="K10" s="62"/>
      <c r="L10" s="63"/>
      <c r="M10" s="63"/>
      <c r="N10" s="63"/>
      <c r="O10" s="63"/>
      <c r="P10" s="62"/>
      <c r="Q10" s="63"/>
      <c r="R10" s="62"/>
      <c r="S10" s="111"/>
      <c r="T10" s="62"/>
      <c r="U10" s="62"/>
      <c r="V10" s="62"/>
      <c r="W10" s="111"/>
      <c r="X10" s="63"/>
      <c r="Y10" s="63"/>
      <c r="Z10" s="63"/>
      <c r="AA10" s="62"/>
      <c r="AB10" s="62"/>
      <c r="AC10" s="62"/>
      <c r="AE10" s="132"/>
      <c r="AF10" s="5"/>
      <c r="AG10" s="5"/>
      <c r="AH10" s="5"/>
      <c r="AI10" s="23"/>
      <c r="AN10" s="74" t="s">
        <v>58</v>
      </c>
      <c r="AO10" s="74" t="s">
        <v>58</v>
      </c>
      <c r="AP10" s="74" t="s">
        <v>59</v>
      </c>
      <c r="AQ10" s="74" t="s">
        <v>60</v>
      </c>
      <c r="AR10" s="74" t="s">
        <v>60</v>
      </c>
      <c r="AS10" s="50" t="s">
        <v>61</v>
      </c>
      <c r="AT10" s="50"/>
      <c r="AU10" s="154"/>
      <c r="FT10" s="5"/>
      <c r="FU10" s="5"/>
      <c r="FV10" s="16"/>
      <c r="FY10"/>
      <c r="FZ10"/>
      <c r="GA10"/>
    </row>
    <row r="11" spans="1:186" x14ac:dyDescent="0.3">
      <c r="A11" s="4" t="s">
        <v>1</v>
      </c>
      <c r="C11" s="82">
        <v>0</v>
      </c>
      <c r="D11" s="82">
        <v>0</v>
      </c>
      <c r="E11" s="82">
        <v>0</v>
      </c>
      <c r="F11" s="82">
        <v>0</v>
      </c>
      <c r="G11" s="82">
        <v>0</v>
      </c>
      <c r="H11" s="233">
        <v>0</v>
      </c>
      <c r="I11" s="233">
        <v>0</v>
      </c>
      <c r="J11" s="233">
        <v>2</v>
      </c>
      <c r="K11" s="82">
        <v>0</v>
      </c>
      <c r="L11" s="233">
        <v>0</v>
      </c>
      <c r="M11" s="233">
        <v>0</v>
      </c>
      <c r="N11" s="233">
        <v>0</v>
      </c>
      <c r="O11" s="233">
        <v>0</v>
      </c>
      <c r="P11" s="82">
        <v>0</v>
      </c>
      <c r="Q11" s="82">
        <v>0</v>
      </c>
      <c r="R11" s="82">
        <v>0</v>
      </c>
      <c r="S11" s="82">
        <v>2</v>
      </c>
      <c r="T11" s="226">
        <v>0</v>
      </c>
      <c r="U11" s="233">
        <v>0</v>
      </c>
      <c r="V11" s="233">
        <v>0</v>
      </c>
      <c r="W11" s="233">
        <v>0</v>
      </c>
      <c r="X11" s="233">
        <v>0</v>
      </c>
      <c r="Y11" s="82">
        <v>0</v>
      </c>
      <c r="Z11" s="233">
        <v>0</v>
      </c>
      <c r="AA11" s="233">
        <v>0</v>
      </c>
      <c r="AB11" s="233">
        <v>0</v>
      </c>
      <c r="AC11" s="233">
        <v>0</v>
      </c>
      <c r="AD11" s="233">
        <v>0</v>
      </c>
      <c r="AE11" s="233">
        <v>0</v>
      </c>
      <c r="AF11" s="255">
        <v>0</v>
      </c>
      <c r="AG11" s="233">
        <v>0</v>
      </c>
      <c r="AH11" s="233">
        <v>0</v>
      </c>
      <c r="AI11" s="24"/>
      <c r="AN11" s="21"/>
      <c r="AO11" s="21"/>
      <c r="AP11" s="21"/>
      <c r="AQ11" s="21"/>
      <c r="AR11" s="21"/>
      <c r="AS11" s="21"/>
      <c r="AT11" s="21"/>
      <c r="AU11" s="21"/>
      <c r="FT11" s="5"/>
      <c r="FU11" s="5"/>
      <c r="FV11" s="17"/>
      <c r="FY11"/>
      <c r="FZ11"/>
      <c r="GA11"/>
    </row>
    <row r="12" spans="1:186" x14ac:dyDescent="0.3">
      <c r="A12" s="4" t="s">
        <v>2</v>
      </c>
      <c r="C12" s="82">
        <v>0</v>
      </c>
      <c r="D12" s="82">
        <v>4</v>
      </c>
      <c r="E12" s="82">
        <v>0</v>
      </c>
      <c r="F12" s="233">
        <v>0</v>
      </c>
      <c r="G12" s="82">
        <v>0</v>
      </c>
      <c r="H12" s="233">
        <v>0</v>
      </c>
      <c r="I12" s="233">
        <v>0</v>
      </c>
      <c r="J12" s="233">
        <v>0</v>
      </c>
      <c r="K12" s="226">
        <v>0</v>
      </c>
      <c r="L12" s="233">
        <v>1</v>
      </c>
      <c r="M12" s="233">
        <v>10</v>
      </c>
      <c r="N12" s="233">
        <v>0</v>
      </c>
      <c r="O12" s="233">
        <v>0</v>
      </c>
      <c r="P12" s="82">
        <v>0</v>
      </c>
      <c r="Q12" s="82">
        <v>0</v>
      </c>
      <c r="R12" s="82">
        <v>0</v>
      </c>
      <c r="S12" s="82">
        <v>0</v>
      </c>
      <c r="T12" s="226">
        <v>0</v>
      </c>
      <c r="U12" s="233">
        <v>0</v>
      </c>
      <c r="V12" s="233">
        <v>0</v>
      </c>
      <c r="W12" s="233">
        <v>0</v>
      </c>
      <c r="X12" s="233">
        <v>0</v>
      </c>
      <c r="Y12" s="82">
        <v>0</v>
      </c>
      <c r="Z12" s="233">
        <v>0</v>
      </c>
      <c r="AA12" s="233">
        <v>0</v>
      </c>
      <c r="AB12" s="233">
        <v>2</v>
      </c>
      <c r="AC12" s="233">
        <v>0</v>
      </c>
      <c r="AD12" s="233">
        <v>0</v>
      </c>
      <c r="AE12" s="233">
        <v>0</v>
      </c>
      <c r="AF12" s="255">
        <v>1</v>
      </c>
      <c r="AG12" s="233">
        <v>0</v>
      </c>
      <c r="AH12" s="233">
        <v>0</v>
      </c>
      <c r="AI12" s="24"/>
      <c r="AJ12" s="31"/>
      <c r="AK12" s="31"/>
      <c r="AL12" s="31"/>
      <c r="AM12" s="31"/>
      <c r="AN12" s="21">
        <f t="shared" ref="AN12:AO29" si="2">AVERAGE($B12:$AH12)</f>
        <v>0.5625</v>
      </c>
      <c r="AO12" s="21">
        <f t="shared" si="2"/>
        <v>0.5625</v>
      </c>
      <c r="AP12" s="21">
        <f t="shared" ref="AP12:AP29" si="3">STDEV(A12:AH12)</f>
        <v>1.8997028630135648</v>
      </c>
      <c r="AQ12" s="21">
        <f>$AN12-2*$AP12</f>
        <v>-3.2369057260271297</v>
      </c>
      <c r="AR12" s="21">
        <f>$AN12-2*$AP12</f>
        <v>-3.2369057260271297</v>
      </c>
      <c r="AS12" s="21">
        <f>$AN12+2*$AP12</f>
        <v>4.3619057260271301</v>
      </c>
      <c r="AT12" s="21">
        <f>$AN12+2*$AP12</f>
        <v>4.3619057260271301</v>
      </c>
      <c r="AV12" s="3" t="s">
        <v>2</v>
      </c>
      <c r="AX12" s="155">
        <f t="shared" ref="AX12:BP12" si="4">ABS((C12-$AN12)/$AP12)</f>
        <v>0.29609893786636016</v>
      </c>
      <c r="AY12" s="155">
        <f t="shared" si="4"/>
        <v>1.809493509183312</v>
      </c>
      <c r="AZ12" s="155">
        <f t="shared" si="4"/>
        <v>0.29609893786636016</v>
      </c>
      <c r="BA12" s="155">
        <f t="shared" si="4"/>
        <v>0.29609893786636016</v>
      </c>
      <c r="BB12" s="155">
        <f t="shared" si="4"/>
        <v>0.29609893786636016</v>
      </c>
      <c r="BC12" s="155">
        <f t="shared" si="4"/>
        <v>0.29609893786636016</v>
      </c>
      <c r="BD12" s="155">
        <f t="shared" si="4"/>
        <v>0.29609893786636016</v>
      </c>
      <c r="BE12" s="155">
        <f t="shared" si="4"/>
        <v>0.29609893786636016</v>
      </c>
      <c r="BF12" s="155">
        <f t="shared" si="4"/>
        <v>0.29609893786636016</v>
      </c>
      <c r="BG12" s="155">
        <f t="shared" si="4"/>
        <v>0.23029917389605789</v>
      </c>
      <c r="BH12" s="155">
        <f t="shared" si="4"/>
        <v>4.9678821797578205</v>
      </c>
      <c r="BI12" s="155">
        <f t="shared" si="4"/>
        <v>0.29609893786636016</v>
      </c>
      <c r="BJ12" s="155">
        <f t="shared" si="4"/>
        <v>0.29609893786636016</v>
      </c>
      <c r="BK12" s="155">
        <f t="shared" si="4"/>
        <v>0.29609893786636016</v>
      </c>
      <c r="BL12" s="155">
        <f t="shared" si="4"/>
        <v>0.29609893786636016</v>
      </c>
      <c r="BM12" s="155">
        <f t="shared" si="4"/>
        <v>0.29609893786636016</v>
      </c>
      <c r="BN12" s="155">
        <f t="shared" si="4"/>
        <v>0.29609893786636016</v>
      </c>
      <c r="BO12" s="155">
        <f t="shared" si="4"/>
        <v>0.29609893786636016</v>
      </c>
      <c r="BP12" s="155">
        <f t="shared" si="4"/>
        <v>0.29609893786636016</v>
      </c>
      <c r="BQ12" s="155">
        <f t="shared" ref="BQ12:CB12" si="5">ABS((W12-$AN12)/$AP12)</f>
        <v>0.29609893786636016</v>
      </c>
      <c r="BR12" s="155">
        <f t="shared" si="5"/>
        <v>0.29609893786636016</v>
      </c>
      <c r="BS12" s="155">
        <f t="shared" si="5"/>
        <v>0.29609893786636016</v>
      </c>
      <c r="BT12" s="155">
        <f t="shared" si="5"/>
        <v>0.29609893786636016</v>
      </c>
      <c r="BU12" s="155">
        <f t="shared" si="5"/>
        <v>0.29609893786636016</v>
      </c>
      <c r="BV12" s="155">
        <f t="shared" si="5"/>
        <v>0.75669728565847594</v>
      </c>
      <c r="BW12" s="155">
        <f t="shared" si="5"/>
        <v>0.29609893786636016</v>
      </c>
      <c r="BX12" s="155">
        <f t="shared" si="5"/>
        <v>0.29609893786636016</v>
      </c>
      <c r="BY12" s="155">
        <f t="shared" si="5"/>
        <v>0.29609893786636016</v>
      </c>
      <c r="BZ12" s="155">
        <f t="shared" si="5"/>
        <v>0.23029917389605789</v>
      </c>
      <c r="CA12" s="155">
        <f t="shared" si="5"/>
        <v>0.29609893786636016</v>
      </c>
      <c r="CB12" s="155">
        <f t="shared" si="5"/>
        <v>0.29609893786636016</v>
      </c>
      <c r="FT12" s="5"/>
      <c r="FU12" s="5"/>
      <c r="FV12" s="5"/>
      <c r="FY12"/>
      <c r="FZ12"/>
      <c r="GA12"/>
    </row>
    <row r="13" spans="1:186" ht="12" customHeight="1" x14ac:dyDescent="0.3">
      <c r="A13" s="4" t="s">
        <v>94</v>
      </c>
      <c r="C13" s="82">
        <v>0</v>
      </c>
      <c r="D13" s="82">
        <v>0</v>
      </c>
      <c r="E13" s="82">
        <v>0</v>
      </c>
      <c r="F13" s="233">
        <v>0</v>
      </c>
      <c r="G13" s="82">
        <v>0</v>
      </c>
      <c r="H13" s="233">
        <v>0</v>
      </c>
      <c r="I13" s="233">
        <v>0</v>
      </c>
      <c r="J13" s="233">
        <v>0</v>
      </c>
      <c r="K13" s="226">
        <v>0</v>
      </c>
      <c r="L13" s="233">
        <v>0</v>
      </c>
      <c r="M13" s="233">
        <v>0</v>
      </c>
      <c r="N13" s="233">
        <v>0</v>
      </c>
      <c r="O13" s="233">
        <v>0</v>
      </c>
      <c r="P13" s="82">
        <v>0</v>
      </c>
      <c r="Q13" s="82">
        <v>0</v>
      </c>
      <c r="R13" s="82">
        <v>0</v>
      </c>
      <c r="S13" s="82">
        <v>0</v>
      </c>
      <c r="T13" s="226">
        <v>0</v>
      </c>
      <c r="U13" s="233">
        <v>0</v>
      </c>
      <c r="V13" s="233">
        <v>0</v>
      </c>
      <c r="W13" s="233">
        <v>0</v>
      </c>
      <c r="X13" s="233">
        <v>0</v>
      </c>
      <c r="Y13" s="82">
        <v>0</v>
      </c>
      <c r="Z13" s="233">
        <v>0</v>
      </c>
      <c r="AA13" s="233">
        <v>0</v>
      </c>
      <c r="AB13" s="233">
        <v>0</v>
      </c>
      <c r="AC13" s="233">
        <v>0</v>
      </c>
      <c r="AD13" s="233">
        <v>0</v>
      </c>
      <c r="AE13" s="233">
        <v>0</v>
      </c>
      <c r="AF13" s="255">
        <v>0</v>
      </c>
      <c r="AG13" s="233">
        <v>0</v>
      </c>
      <c r="AH13" s="233">
        <v>0</v>
      </c>
      <c r="AI13" s="24"/>
      <c r="AJ13" s="31"/>
      <c r="AK13" s="31"/>
      <c r="AL13" s="31"/>
      <c r="AM13" s="31"/>
      <c r="AN13" s="21">
        <f t="shared" si="2"/>
        <v>0</v>
      </c>
      <c r="AO13" s="21">
        <f t="shared" si="2"/>
        <v>0</v>
      </c>
      <c r="AP13" s="21">
        <f t="shared" si="3"/>
        <v>0</v>
      </c>
      <c r="AQ13" s="21">
        <f t="shared" ref="AQ13:AR29" si="6">$AN13-2*$AP13</f>
        <v>0</v>
      </c>
      <c r="AR13" s="21">
        <f t="shared" si="6"/>
        <v>0</v>
      </c>
      <c r="AS13" s="21">
        <f t="shared" ref="AS13:AT29" si="7">$AN13+2*$AP13</f>
        <v>0</v>
      </c>
      <c r="AT13" s="21">
        <f t="shared" si="7"/>
        <v>0</v>
      </c>
      <c r="AV13" s="3" t="s">
        <v>94</v>
      </c>
      <c r="AX13" s="155"/>
      <c r="AY13" s="155"/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  <c r="BK13" s="155"/>
      <c r="BL13" s="155"/>
      <c r="BM13" s="155"/>
      <c r="BN13" s="155"/>
      <c r="BO13" s="155"/>
      <c r="BP13" s="155"/>
      <c r="BQ13" s="155"/>
      <c r="BR13" s="155"/>
      <c r="BS13" s="155"/>
      <c r="BT13" s="155"/>
      <c r="BU13" s="155"/>
      <c r="BV13" s="155"/>
      <c r="BW13" s="155"/>
      <c r="BX13" s="155"/>
      <c r="BY13" s="155"/>
      <c r="BZ13" s="155"/>
      <c r="CA13" s="155"/>
      <c r="CB13" s="155"/>
      <c r="FT13" s="5"/>
      <c r="FU13" s="5"/>
      <c r="FV13" s="5"/>
      <c r="FY13"/>
      <c r="FZ13"/>
      <c r="GA13"/>
    </row>
    <row r="14" spans="1:186" x14ac:dyDescent="0.3">
      <c r="A14" s="4" t="s">
        <v>95</v>
      </c>
      <c r="C14" s="82">
        <v>0</v>
      </c>
      <c r="D14" s="82">
        <v>1</v>
      </c>
      <c r="E14" s="82">
        <v>0</v>
      </c>
      <c r="F14" s="233">
        <v>1</v>
      </c>
      <c r="G14" s="82">
        <v>0</v>
      </c>
      <c r="H14" s="233">
        <v>0</v>
      </c>
      <c r="I14" s="233">
        <v>0</v>
      </c>
      <c r="J14" s="233">
        <v>0</v>
      </c>
      <c r="K14" s="226">
        <v>0</v>
      </c>
      <c r="L14" s="233">
        <v>0</v>
      </c>
      <c r="M14" s="233">
        <v>3</v>
      </c>
      <c r="N14" s="233">
        <v>0</v>
      </c>
      <c r="O14" s="233">
        <v>0</v>
      </c>
      <c r="P14" s="82">
        <v>0</v>
      </c>
      <c r="Q14" s="82">
        <v>0</v>
      </c>
      <c r="R14" s="82">
        <v>0</v>
      </c>
      <c r="S14" s="82">
        <v>0</v>
      </c>
      <c r="T14" s="226">
        <v>0</v>
      </c>
      <c r="U14" s="233">
        <v>0</v>
      </c>
      <c r="V14" s="233">
        <v>0</v>
      </c>
      <c r="W14" s="233">
        <v>0</v>
      </c>
      <c r="X14" s="233">
        <v>2</v>
      </c>
      <c r="Y14" s="82">
        <v>0</v>
      </c>
      <c r="Z14" s="233">
        <v>0</v>
      </c>
      <c r="AA14" s="233">
        <v>0</v>
      </c>
      <c r="AB14" s="233">
        <v>0</v>
      </c>
      <c r="AC14" s="233">
        <v>0</v>
      </c>
      <c r="AD14" s="233">
        <v>0</v>
      </c>
      <c r="AE14" s="233">
        <v>0</v>
      </c>
      <c r="AF14" s="255">
        <v>0</v>
      </c>
      <c r="AG14" s="233">
        <v>0</v>
      </c>
      <c r="AH14" s="233">
        <v>0</v>
      </c>
      <c r="AI14" s="24"/>
      <c r="AJ14" s="31"/>
      <c r="AK14" s="31"/>
      <c r="AL14" s="31"/>
      <c r="AM14" s="31"/>
      <c r="AN14" s="21">
        <f t="shared" si="2"/>
        <v>0.21875</v>
      </c>
      <c r="AO14" s="21">
        <f t="shared" si="2"/>
        <v>0.21875</v>
      </c>
      <c r="AP14" s="21">
        <f t="shared" si="3"/>
        <v>0.6591477880199651</v>
      </c>
      <c r="AQ14" s="21">
        <f t="shared" si="6"/>
        <v>-1.0995455760399302</v>
      </c>
      <c r="AR14" s="21">
        <f t="shared" si="6"/>
        <v>-1.0995455760399302</v>
      </c>
      <c r="AS14" s="21">
        <f t="shared" si="7"/>
        <v>1.5370455760399302</v>
      </c>
      <c r="AT14" s="21">
        <f t="shared" si="7"/>
        <v>1.5370455760399302</v>
      </c>
      <c r="AV14" s="3" t="s">
        <v>95</v>
      </c>
      <c r="AX14" s="155">
        <f t="shared" ref="AX14:AX29" si="8">ABS((C14-$AN14)/$AP14)</f>
        <v>0.331867911833718</v>
      </c>
      <c r="AY14" s="155">
        <f t="shared" ref="AY14:BH20" si="9">ABS((D14-$AN14)/$AP14)</f>
        <v>1.1852425422632784</v>
      </c>
      <c r="AZ14" s="155">
        <f t="shared" si="9"/>
        <v>0.331867911833718</v>
      </c>
      <c r="BA14" s="155">
        <f t="shared" si="9"/>
        <v>1.1852425422632784</v>
      </c>
      <c r="BB14" s="155">
        <f t="shared" si="9"/>
        <v>0.331867911833718</v>
      </c>
      <c r="BC14" s="155">
        <f t="shared" si="9"/>
        <v>0.331867911833718</v>
      </c>
      <c r="BD14" s="155">
        <f t="shared" si="9"/>
        <v>0.331867911833718</v>
      </c>
      <c r="BE14" s="155">
        <f t="shared" si="9"/>
        <v>0.331867911833718</v>
      </c>
      <c r="BF14" s="155">
        <f t="shared" si="9"/>
        <v>0.331867911833718</v>
      </c>
      <c r="BG14" s="155">
        <f t="shared" si="9"/>
        <v>0.331867911833718</v>
      </c>
      <c r="BH14" s="155">
        <f t="shared" si="9"/>
        <v>4.2194634504572717</v>
      </c>
      <c r="BI14" s="155">
        <f t="shared" ref="BI14:BR20" si="10">ABS((N14-$AN14)/$AP14)</f>
        <v>0.331867911833718</v>
      </c>
      <c r="BJ14" s="155">
        <f t="shared" si="10"/>
        <v>0.331867911833718</v>
      </c>
      <c r="BK14" s="155">
        <f t="shared" si="10"/>
        <v>0.331867911833718</v>
      </c>
      <c r="BL14" s="155">
        <f t="shared" si="10"/>
        <v>0.331867911833718</v>
      </c>
      <c r="BM14" s="155">
        <f t="shared" si="10"/>
        <v>0.331867911833718</v>
      </c>
      <c r="BN14" s="155">
        <f t="shared" si="10"/>
        <v>0.331867911833718</v>
      </c>
      <c r="BO14" s="155">
        <f t="shared" si="10"/>
        <v>0.331867911833718</v>
      </c>
      <c r="BP14" s="155">
        <f t="shared" si="10"/>
        <v>0.331867911833718</v>
      </c>
      <c r="BQ14" s="155">
        <f t="shared" ref="BQ14:BR20" si="11">ABS((W14-$AN14)/$AP14)</f>
        <v>0.331867911833718</v>
      </c>
      <c r="BR14" s="155">
        <f t="shared" si="11"/>
        <v>2.702352996360275</v>
      </c>
      <c r="BS14" s="155">
        <f t="shared" ref="BS14:CB19" si="12">ABS((Y14-$AN14)/$AP14)</f>
        <v>0.331867911833718</v>
      </c>
      <c r="BT14" s="155">
        <f t="shared" si="12"/>
        <v>0.331867911833718</v>
      </c>
      <c r="BU14" s="155">
        <f t="shared" si="12"/>
        <v>0.331867911833718</v>
      </c>
      <c r="BV14" s="155">
        <f t="shared" si="12"/>
        <v>0.331867911833718</v>
      </c>
      <c r="BW14" s="155">
        <f t="shared" si="12"/>
        <v>0.331867911833718</v>
      </c>
      <c r="BX14" s="155">
        <f t="shared" si="12"/>
        <v>0.331867911833718</v>
      </c>
      <c r="BY14" s="155">
        <f t="shared" si="12"/>
        <v>0.331867911833718</v>
      </c>
      <c r="BZ14" s="155">
        <f t="shared" si="12"/>
        <v>0.331867911833718</v>
      </c>
      <c r="CA14" s="155">
        <f t="shared" si="12"/>
        <v>0.331867911833718</v>
      </c>
      <c r="CB14" s="155">
        <f t="shared" si="12"/>
        <v>0.331867911833718</v>
      </c>
      <c r="FT14" s="5"/>
      <c r="FU14" s="5"/>
      <c r="FV14" s="5"/>
      <c r="FY14"/>
      <c r="FZ14"/>
      <c r="GA14"/>
    </row>
    <row r="15" spans="1:186" x14ac:dyDescent="0.3">
      <c r="A15" s="4" t="s">
        <v>3</v>
      </c>
      <c r="C15" s="82">
        <v>0</v>
      </c>
      <c r="D15" s="82">
        <v>0</v>
      </c>
      <c r="E15" s="82">
        <v>4</v>
      </c>
      <c r="F15" s="233">
        <v>0</v>
      </c>
      <c r="G15" s="82">
        <v>0</v>
      </c>
      <c r="H15" s="233">
        <v>0</v>
      </c>
      <c r="I15" s="233">
        <v>0</v>
      </c>
      <c r="J15" s="233">
        <v>0</v>
      </c>
      <c r="K15" s="226">
        <v>1</v>
      </c>
      <c r="L15" s="233">
        <v>1</v>
      </c>
      <c r="M15" s="233">
        <v>9</v>
      </c>
      <c r="N15" s="233">
        <v>0</v>
      </c>
      <c r="O15" s="233">
        <v>0</v>
      </c>
      <c r="P15" s="82">
        <v>0</v>
      </c>
      <c r="Q15" s="82">
        <v>0</v>
      </c>
      <c r="R15" s="82">
        <v>0</v>
      </c>
      <c r="S15" s="82">
        <v>0</v>
      </c>
      <c r="T15" s="226">
        <v>0</v>
      </c>
      <c r="U15" s="233">
        <v>0</v>
      </c>
      <c r="V15" s="233">
        <v>1</v>
      </c>
      <c r="W15" s="233">
        <v>0</v>
      </c>
      <c r="X15" s="233">
        <v>0</v>
      </c>
      <c r="Y15" s="82">
        <v>0</v>
      </c>
      <c r="Z15" s="233">
        <v>5</v>
      </c>
      <c r="AA15" s="233">
        <v>0</v>
      </c>
      <c r="AB15" s="233">
        <v>1</v>
      </c>
      <c r="AC15" s="233">
        <v>0</v>
      </c>
      <c r="AD15" s="233">
        <v>4</v>
      </c>
      <c r="AE15" s="233">
        <v>0</v>
      </c>
      <c r="AF15" s="255">
        <v>0</v>
      </c>
      <c r="AG15" s="233">
        <v>0</v>
      </c>
      <c r="AH15" s="233">
        <v>0</v>
      </c>
      <c r="AI15" s="24"/>
      <c r="AJ15" s="31"/>
      <c r="AK15" s="31"/>
      <c r="AL15" s="31"/>
      <c r="AM15" s="31"/>
      <c r="AN15" s="21">
        <f t="shared" si="2"/>
        <v>0.8125</v>
      </c>
      <c r="AO15" s="21">
        <f t="shared" si="2"/>
        <v>0.8125</v>
      </c>
      <c r="AP15" s="21">
        <f t="shared" si="3"/>
        <v>1.9746375739327704</v>
      </c>
      <c r="AQ15" s="21">
        <f t="shared" si="6"/>
        <v>-3.1367751478655408</v>
      </c>
      <c r="AR15" s="21">
        <f t="shared" si="6"/>
        <v>-3.1367751478655408</v>
      </c>
      <c r="AS15" s="21">
        <f t="shared" si="7"/>
        <v>4.7617751478655403</v>
      </c>
      <c r="AT15" s="21">
        <f t="shared" si="7"/>
        <v>4.7617751478655403</v>
      </c>
      <c r="AV15" s="3" t="s">
        <v>3</v>
      </c>
      <c r="AX15" s="155">
        <f t="shared" si="8"/>
        <v>0.41146791225176133</v>
      </c>
      <c r="AY15" s="155">
        <f t="shared" si="9"/>
        <v>0.41146791225176133</v>
      </c>
      <c r="AZ15" s="155">
        <f t="shared" si="9"/>
        <v>1.6142202711415252</v>
      </c>
      <c r="BA15" s="155">
        <f t="shared" si="9"/>
        <v>0.41146791225176133</v>
      </c>
      <c r="BB15" s="155">
        <f t="shared" si="9"/>
        <v>0.41146791225176133</v>
      </c>
      <c r="BC15" s="155">
        <f t="shared" si="9"/>
        <v>0.41146791225176133</v>
      </c>
      <c r="BD15" s="155">
        <f t="shared" si="9"/>
        <v>0.41146791225176133</v>
      </c>
      <c r="BE15" s="155">
        <f t="shared" si="9"/>
        <v>0.41146791225176133</v>
      </c>
      <c r="BF15" s="155">
        <f t="shared" si="9"/>
        <v>9.4954133596560297E-2</v>
      </c>
      <c r="BG15" s="155">
        <f t="shared" si="9"/>
        <v>9.4954133596560297E-2</v>
      </c>
      <c r="BH15" s="155">
        <f t="shared" si="9"/>
        <v>4.146330500383133</v>
      </c>
      <c r="BI15" s="155">
        <f t="shared" si="10"/>
        <v>0.41146791225176133</v>
      </c>
      <c r="BJ15" s="155">
        <f t="shared" si="10"/>
        <v>0.41146791225176133</v>
      </c>
      <c r="BK15" s="155">
        <f t="shared" si="10"/>
        <v>0.41146791225176133</v>
      </c>
      <c r="BL15" s="155">
        <f t="shared" si="10"/>
        <v>0.41146791225176133</v>
      </c>
      <c r="BM15" s="155">
        <f t="shared" si="10"/>
        <v>0.41146791225176133</v>
      </c>
      <c r="BN15" s="155">
        <f t="shared" si="10"/>
        <v>0.41146791225176133</v>
      </c>
      <c r="BO15" s="155">
        <f t="shared" si="10"/>
        <v>0.41146791225176133</v>
      </c>
      <c r="BP15" s="155">
        <f t="shared" si="10"/>
        <v>0.41146791225176133</v>
      </c>
      <c r="BQ15" s="155">
        <f t="shared" si="11"/>
        <v>0.41146791225176133</v>
      </c>
      <c r="BR15" s="155">
        <f t="shared" si="11"/>
        <v>0.41146791225176133</v>
      </c>
      <c r="BS15" s="155">
        <f t="shared" si="12"/>
        <v>0.41146791225176133</v>
      </c>
      <c r="BT15" s="155">
        <f t="shared" si="12"/>
        <v>2.120642316989847</v>
      </c>
      <c r="BU15" s="155">
        <f t="shared" si="12"/>
        <v>0.41146791225176133</v>
      </c>
      <c r="BV15" s="155">
        <f t="shared" si="12"/>
        <v>9.4954133596560297E-2</v>
      </c>
      <c r="BW15" s="155">
        <f t="shared" si="12"/>
        <v>0.41146791225176133</v>
      </c>
      <c r="BX15" s="155">
        <f t="shared" si="12"/>
        <v>1.6142202711415252</v>
      </c>
      <c r="BY15" s="155">
        <f t="shared" si="12"/>
        <v>0.41146791225176133</v>
      </c>
      <c r="BZ15" s="155">
        <f t="shared" si="12"/>
        <v>0.41146791225176133</v>
      </c>
      <c r="CA15" s="155">
        <f t="shared" si="12"/>
        <v>0.41146791225176133</v>
      </c>
      <c r="CB15" s="155">
        <f t="shared" si="12"/>
        <v>0.41146791225176133</v>
      </c>
      <c r="FT15" s="5"/>
      <c r="FU15" s="5"/>
      <c r="FV15" s="5"/>
      <c r="FY15"/>
      <c r="FZ15"/>
      <c r="GA15"/>
    </row>
    <row r="16" spans="1:186" x14ac:dyDescent="0.3">
      <c r="A16" s="4" t="s">
        <v>96</v>
      </c>
      <c r="C16" s="82">
        <v>10</v>
      </c>
      <c r="D16" s="82">
        <v>8</v>
      </c>
      <c r="E16" s="82">
        <v>9</v>
      </c>
      <c r="F16" s="233">
        <v>16</v>
      </c>
      <c r="G16" s="82">
        <v>7</v>
      </c>
      <c r="H16" s="233">
        <v>11</v>
      </c>
      <c r="I16" s="233">
        <v>15</v>
      </c>
      <c r="J16" s="233">
        <v>14</v>
      </c>
      <c r="K16" s="226">
        <v>11</v>
      </c>
      <c r="L16" s="233">
        <v>9</v>
      </c>
      <c r="M16" s="233">
        <v>0</v>
      </c>
      <c r="N16" s="233">
        <v>11</v>
      </c>
      <c r="O16" s="233">
        <v>6.9</v>
      </c>
      <c r="P16" s="82">
        <v>11</v>
      </c>
      <c r="Q16" s="82">
        <v>16.833333333333332</v>
      </c>
      <c r="R16" s="82">
        <v>10</v>
      </c>
      <c r="S16" s="82">
        <v>5</v>
      </c>
      <c r="T16" s="226">
        <v>10</v>
      </c>
      <c r="U16" s="233">
        <v>12</v>
      </c>
      <c r="V16" s="233">
        <v>15</v>
      </c>
      <c r="W16" s="233">
        <v>13</v>
      </c>
      <c r="X16" s="233">
        <v>7</v>
      </c>
      <c r="Y16" s="82">
        <v>12</v>
      </c>
      <c r="Z16" s="233">
        <v>13</v>
      </c>
      <c r="AA16" s="233">
        <v>12.2</v>
      </c>
      <c r="AB16" s="233">
        <v>10</v>
      </c>
      <c r="AC16" s="233">
        <v>9</v>
      </c>
      <c r="AD16" s="233">
        <v>8</v>
      </c>
      <c r="AE16" s="233">
        <v>10</v>
      </c>
      <c r="AF16" s="255">
        <v>14</v>
      </c>
      <c r="AG16" s="233">
        <v>10</v>
      </c>
      <c r="AH16" s="233">
        <v>10</v>
      </c>
      <c r="AI16" s="24"/>
      <c r="AJ16" s="31"/>
      <c r="AK16" s="31"/>
      <c r="AL16" s="31"/>
      <c r="AM16" s="31"/>
      <c r="AN16" s="21">
        <f t="shared" si="2"/>
        <v>10.497916666666667</v>
      </c>
      <c r="AO16" s="21">
        <f t="shared" si="2"/>
        <v>10.497916666666667</v>
      </c>
      <c r="AP16" s="21">
        <f t="shared" si="3"/>
        <v>3.3850285757702783</v>
      </c>
      <c r="AQ16" s="21">
        <f t="shared" si="6"/>
        <v>3.7278595151261102</v>
      </c>
      <c r="AR16" s="21">
        <f t="shared" si="6"/>
        <v>3.7278595151261102</v>
      </c>
      <c r="AS16" s="21">
        <f t="shared" si="7"/>
        <v>17.267973818207224</v>
      </c>
      <c r="AT16" s="21">
        <f t="shared" si="7"/>
        <v>17.267973818207224</v>
      </c>
      <c r="AV16" s="200" t="s">
        <v>96</v>
      </c>
      <c r="AX16" s="155">
        <f t="shared" si="8"/>
        <v>0.14709378533189005</v>
      </c>
      <c r="AY16" s="155">
        <f t="shared" si="9"/>
        <v>0.73793074733446073</v>
      </c>
      <c r="AZ16" s="155">
        <f t="shared" si="9"/>
        <v>0.44251226633317542</v>
      </c>
      <c r="BA16" s="155">
        <f t="shared" si="9"/>
        <v>1.6254171006758222</v>
      </c>
      <c r="BB16" s="155">
        <f t="shared" si="9"/>
        <v>1.0333492283357462</v>
      </c>
      <c r="BC16" s="155">
        <f t="shared" si="9"/>
        <v>0.14832469566939532</v>
      </c>
      <c r="BD16" s="155">
        <f t="shared" si="9"/>
        <v>1.3299986196745368</v>
      </c>
      <c r="BE16" s="155">
        <f t="shared" si="9"/>
        <v>1.0345801386732514</v>
      </c>
      <c r="BF16" s="155">
        <f t="shared" si="9"/>
        <v>0.14832469566939532</v>
      </c>
      <c r="BG16" s="155">
        <f t="shared" si="9"/>
        <v>0.44251226633317542</v>
      </c>
      <c r="BH16" s="155">
        <f t="shared" si="9"/>
        <v>3.1012785953447435</v>
      </c>
      <c r="BI16" s="155">
        <f t="shared" si="10"/>
        <v>0.14832469566939532</v>
      </c>
      <c r="BJ16" s="155">
        <f t="shared" si="10"/>
        <v>1.0628910764358745</v>
      </c>
      <c r="BK16" s="155">
        <f t="shared" si="10"/>
        <v>0.14832469566939532</v>
      </c>
      <c r="BL16" s="155">
        <f t="shared" si="10"/>
        <v>1.8715991681768929</v>
      </c>
      <c r="BM16" s="155">
        <f t="shared" si="10"/>
        <v>0.14709378533189005</v>
      </c>
      <c r="BN16" s="155">
        <f t="shared" si="10"/>
        <v>1.6241861903383168</v>
      </c>
      <c r="BO16" s="155">
        <f t="shared" si="10"/>
        <v>0.14709378533189005</v>
      </c>
      <c r="BP16" s="155">
        <f t="shared" si="10"/>
        <v>0.44374317667068069</v>
      </c>
      <c r="BQ16" s="155">
        <f t="shared" si="11"/>
        <v>0.73916165767196607</v>
      </c>
      <c r="BR16" s="155">
        <f t="shared" si="11"/>
        <v>1.0333492283357462</v>
      </c>
      <c r="BS16" s="155">
        <f t="shared" si="12"/>
        <v>0.44374317667068069</v>
      </c>
      <c r="BT16" s="155">
        <f t="shared" si="12"/>
        <v>0.73916165767196607</v>
      </c>
      <c r="BU16" s="155">
        <f t="shared" si="12"/>
        <v>0.50282687287093752</v>
      </c>
      <c r="BV16" s="155">
        <f t="shared" si="12"/>
        <v>0.14709378533189005</v>
      </c>
      <c r="BW16" s="155">
        <f t="shared" si="12"/>
        <v>0.44251226633317542</v>
      </c>
      <c r="BX16" s="155">
        <f t="shared" si="12"/>
        <v>0.73793074733446073</v>
      </c>
      <c r="BY16" s="155">
        <f t="shared" si="12"/>
        <v>0.14709378533189005</v>
      </c>
      <c r="BZ16" s="155">
        <f t="shared" si="12"/>
        <v>1.0345801386732514</v>
      </c>
      <c r="CA16" s="155">
        <f t="shared" si="12"/>
        <v>0.14709378533189005</v>
      </c>
      <c r="CB16" s="155">
        <f t="shared" si="12"/>
        <v>0.14709378533189005</v>
      </c>
      <c r="FT16" s="5"/>
      <c r="FU16" s="5"/>
      <c r="FV16" s="5"/>
      <c r="FY16"/>
      <c r="FZ16"/>
      <c r="GA16"/>
    </row>
    <row r="17" spans="1:180" customFormat="1" x14ac:dyDescent="0.3">
      <c r="A17" s="4" t="s">
        <v>99</v>
      </c>
      <c r="B17" s="3"/>
      <c r="C17" s="82">
        <v>20</v>
      </c>
      <c r="D17" s="82">
        <v>17</v>
      </c>
      <c r="E17" s="82">
        <v>26</v>
      </c>
      <c r="F17" s="233">
        <v>20</v>
      </c>
      <c r="G17" s="82">
        <v>25</v>
      </c>
      <c r="H17" s="233">
        <v>30</v>
      </c>
      <c r="I17" s="233">
        <v>16</v>
      </c>
      <c r="J17" s="233">
        <v>28</v>
      </c>
      <c r="K17" s="226">
        <v>26</v>
      </c>
      <c r="L17" s="233">
        <v>16</v>
      </c>
      <c r="M17" s="233">
        <v>14</v>
      </c>
      <c r="N17" s="233">
        <v>26</v>
      </c>
      <c r="O17" s="233">
        <v>12.2</v>
      </c>
      <c r="P17" s="82">
        <v>20</v>
      </c>
      <c r="Q17" s="82">
        <v>30.833333333333332</v>
      </c>
      <c r="R17" s="82">
        <v>22</v>
      </c>
      <c r="S17" s="82">
        <v>29</v>
      </c>
      <c r="T17" s="226">
        <v>24</v>
      </c>
      <c r="U17" s="233">
        <v>22</v>
      </c>
      <c r="V17" s="233">
        <v>17</v>
      </c>
      <c r="W17" s="233">
        <v>33</v>
      </c>
      <c r="X17" s="233">
        <v>28</v>
      </c>
      <c r="Y17" s="82">
        <v>27</v>
      </c>
      <c r="Z17" s="233">
        <v>34</v>
      </c>
      <c r="AA17" s="233">
        <v>18</v>
      </c>
      <c r="AB17" s="233">
        <v>18</v>
      </c>
      <c r="AC17" s="233">
        <v>29</v>
      </c>
      <c r="AD17" s="233">
        <v>25</v>
      </c>
      <c r="AE17" s="233">
        <v>27</v>
      </c>
      <c r="AF17" s="255">
        <v>20</v>
      </c>
      <c r="AG17" s="233">
        <v>25</v>
      </c>
      <c r="AH17" s="233">
        <v>20</v>
      </c>
      <c r="AI17" s="24"/>
      <c r="AJ17" s="31"/>
      <c r="AK17" s="31"/>
      <c r="AL17" s="31"/>
      <c r="AM17" s="31"/>
      <c r="AN17" s="21">
        <f t="shared" si="2"/>
        <v>23.282291666666666</v>
      </c>
      <c r="AO17" s="21">
        <f t="shared" si="2"/>
        <v>23.282291666666666</v>
      </c>
      <c r="AP17" s="21">
        <f t="shared" si="3"/>
        <v>5.6438692869939748</v>
      </c>
      <c r="AQ17" s="21">
        <f t="shared" si="6"/>
        <v>11.994553092678716</v>
      </c>
      <c r="AR17" s="21">
        <f t="shared" si="6"/>
        <v>11.994553092678716</v>
      </c>
      <c r="AS17" s="21">
        <f t="shared" si="7"/>
        <v>34.570030240654617</v>
      </c>
      <c r="AT17" s="21">
        <f t="shared" si="7"/>
        <v>34.570030240654617</v>
      </c>
      <c r="AV17" s="200" t="s">
        <v>99</v>
      </c>
      <c r="AX17" s="155">
        <f t="shared" si="8"/>
        <v>0.58156762670435136</v>
      </c>
      <c r="AY17" s="155">
        <f t="shared" si="9"/>
        <v>1.1131178535874147</v>
      </c>
      <c r="AZ17" s="155">
        <f t="shared" si="9"/>
        <v>0.48153282706177519</v>
      </c>
      <c r="BA17" s="155">
        <f t="shared" si="9"/>
        <v>0.58156762670435136</v>
      </c>
      <c r="BB17" s="155">
        <f t="shared" si="9"/>
        <v>0.30434941810075411</v>
      </c>
      <c r="BC17" s="155">
        <f t="shared" si="9"/>
        <v>1.1902664629058597</v>
      </c>
      <c r="BD17" s="155">
        <f t="shared" si="9"/>
        <v>1.2903012625484358</v>
      </c>
      <c r="BE17" s="155">
        <f t="shared" si="9"/>
        <v>0.83589964498381741</v>
      </c>
      <c r="BF17" s="155">
        <f t="shared" si="9"/>
        <v>0.48153282706177519</v>
      </c>
      <c r="BG17" s="155">
        <f t="shared" si="9"/>
        <v>1.2903012625484358</v>
      </c>
      <c r="BH17" s="155">
        <f t="shared" si="9"/>
        <v>1.6446680804704781</v>
      </c>
      <c r="BI17" s="155">
        <f t="shared" si="10"/>
        <v>0.48153282706177519</v>
      </c>
      <c r="BJ17" s="155">
        <f t="shared" si="10"/>
        <v>1.9635982166003161</v>
      </c>
      <c r="BK17" s="155">
        <f t="shared" si="10"/>
        <v>0.58156762670435136</v>
      </c>
      <c r="BL17" s="155">
        <f t="shared" si="10"/>
        <v>1.3379193037067103</v>
      </c>
      <c r="BM17" s="155">
        <f t="shared" si="10"/>
        <v>0.22720080878230917</v>
      </c>
      <c r="BN17" s="155">
        <f t="shared" si="10"/>
        <v>1.0130830539448386</v>
      </c>
      <c r="BO17" s="155">
        <f t="shared" si="10"/>
        <v>0.12716600913973303</v>
      </c>
      <c r="BP17" s="155">
        <f t="shared" si="10"/>
        <v>0.22720080878230917</v>
      </c>
      <c r="BQ17" s="155">
        <f t="shared" si="11"/>
        <v>1.7218166897889229</v>
      </c>
      <c r="BR17" s="155">
        <f t="shared" si="11"/>
        <v>0.83589964498381741</v>
      </c>
      <c r="BS17" s="155">
        <f t="shared" si="12"/>
        <v>0.65871623602279628</v>
      </c>
      <c r="BT17" s="155">
        <f t="shared" si="12"/>
        <v>1.899000098749944</v>
      </c>
      <c r="BU17" s="155">
        <f t="shared" si="12"/>
        <v>0.93593444462639352</v>
      </c>
      <c r="BV17" s="155">
        <f t="shared" si="12"/>
        <v>0.93593444462639352</v>
      </c>
      <c r="BW17" s="155">
        <f t="shared" si="12"/>
        <v>1.0130830539448386</v>
      </c>
      <c r="BX17" s="155">
        <f t="shared" si="12"/>
        <v>0.30434941810075411</v>
      </c>
      <c r="BY17" s="155">
        <f t="shared" si="12"/>
        <v>0.65871623602279628</v>
      </c>
      <c r="BZ17" s="155">
        <f t="shared" si="12"/>
        <v>0.58156762670435136</v>
      </c>
      <c r="CA17" s="155">
        <f t="shared" si="12"/>
        <v>0.30434941810075411</v>
      </c>
      <c r="CB17" s="155">
        <f t="shared" si="12"/>
        <v>0.58156762670435136</v>
      </c>
      <c r="FT17" s="5"/>
      <c r="FU17" s="5"/>
      <c r="FV17" s="5"/>
      <c r="FW17" s="5"/>
      <c r="FX17" s="5"/>
    </row>
    <row r="18" spans="1:180" customFormat="1" x14ac:dyDescent="0.3">
      <c r="A18" s="4" t="s">
        <v>4</v>
      </c>
      <c r="B18" s="3"/>
      <c r="C18" s="82">
        <v>0</v>
      </c>
      <c r="D18" s="82">
        <v>0</v>
      </c>
      <c r="E18" s="82">
        <v>0</v>
      </c>
      <c r="F18" s="233">
        <v>0</v>
      </c>
      <c r="G18" s="82">
        <v>0</v>
      </c>
      <c r="H18" s="233">
        <v>0</v>
      </c>
      <c r="I18" s="233">
        <v>0</v>
      </c>
      <c r="J18" s="233">
        <v>0</v>
      </c>
      <c r="K18" s="226">
        <v>0</v>
      </c>
      <c r="L18" s="233">
        <v>0</v>
      </c>
      <c r="M18" s="233">
        <v>0</v>
      </c>
      <c r="N18" s="233">
        <v>0</v>
      </c>
      <c r="O18" s="233">
        <v>0</v>
      </c>
      <c r="P18" s="82">
        <v>0</v>
      </c>
      <c r="Q18" s="82">
        <v>0</v>
      </c>
      <c r="R18" s="82">
        <v>0</v>
      </c>
      <c r="S18" s="82">
        <v>0</v>
      </c>
      <c r="T18" s="226">
        <v>0</v>
      </c>
      <c r="U18" s="233">
        <v>0</v>
      </c>
      <c r="V18" s="233">
        <v>0</v>
      </c>
      <c r="W18" s="233">
        <v>0</v>
      </c>
      <c r="X18" s="233">
        <v>0</v>
      </c>
      <c r="Y18" s="82">
        <v>0</v>
      </c>
      <c r="Z18" s="233">
        <v>0</v>
      </c>
      <c r="AA18" s="233">
        <v>0</v>
      </c>
      <c r="AB18" s="233">
        <v>0</v>
      </c>
      <c r="AC18" s="233">
        <v>0</v>
      </c>
      <c r="AD18" s="233">
        <v>0</v>
      </c>
      <c r="AE18" s="233">
        <v>0</v>
      </c>
      <c r="AF18" s="255">
        <v>1</v>
      </c>
      <c r="AG18" s="233">
        <v>0</v>
      </c>
      <c r="AH18" s="233">
        <v>0</v>
      </c>
      <c r="AI18" s="24"/>
      <c r="AJ18" s="31"/>
      <c r="AK18" s="31"/>
      <c r="AL18" s="31"/>
      <c r="AM18" s="31"/>
      <c r="AN18" s="21">
        <f t="shared" si="2"/>
        <v>3.125E-2</v>
      </c>
      <c r="AO18" s="21">
        <f t="shared" si="2"/>
        <v>3.125E-2</v>
      </c>
      <c r="AP18" s="21">
        <f t="shared" si="3"/>
        <v>0.17677669529663689</v>
      </c>
      <c r="AQ18" s="21">
        <f t="shared" si="6"/>
        <v>-0.32230339059327379</v>
      </c>
      <c r="AR18" s="21">
        <f t="shared" si="6"/>
        <v>-0.32230339059327379</v>
      </c>
      <c r="AS18" s="21">
        <f t="shared" si="7"/>
        <v>0.38480339059327379</v>
      </c>
      <c r="AT18" s="21">
        <f t="shared" si="7"/>
        <v>0.38480339059327379</v>
      </c>
      <c r="AV18" s="3" t="s">
        <v>4</v>
      </c>
      <c r="AX18" s="155">
        <f t="shared" si="8"/>
        <v>0.17677669529663687</v>
      </c>
      <c r="AY18" s="155">
        <f t="shared" si="9"/>
        <v>0.17677669529663687</v>
      </c>
      <c r="AZ18" s="155">
        <f t="shared" si="9"/>
        <v>0.17677669529663687</v>
      </c>
      <c r="BA18" s="155">
        <f t="shared" si="9"/>
        <v>0.17677669529663687</v>
      </c>
      <c r="BB18" s="155">
        <f t="shared" si="9"/>
        <v>0.17677669529663687</v>
      </c>
      <c r="BC18" s="155">
        <f t="shared" si="9"/>
        <v>0.17677669529663687</v>
      </c>
      <c r="BD18" s="155">
        <f t="shared" si="9"/>
        <v>0.17677669529663687</v>
      </c>
      <c r="BE18" s="155">
        <f t="shared" si="9"/>
        <v>0.17677669529663687</v>
      </c>
      <c r="BF18" s="155">
        <f t="shared" si="9"/>
        <v>0.17677669529663687</v>
      </c>
      <c r="BG18" s="155">
        <f t="shared" si="9"/>
        <v>0.17677669529663687</v>
      </c>
      <c r="BH18" s="155">
        <f t="shared" si="9"/>
        <v>0.17677669529663687</v>
      </c>
      <c r="BI18" s="155">
        <f t="shared" si="10"/>
        <v>0.17677669529663687</v>
      </c>
      <c r="BJ18" s="155">
        <f t="shared" si="10"/>
        <v>0.17677669529663687</v>
      </c>
      <c r="BK18" s="155">
        <f t="shared" si="10"/>
        <v>0.17677669529663687</v>
      </c>
      <c r="BL18" s="155">
        <f t="shared" si="10"/>
        <v>0.17677669529663687</v>
      </c>
      <c r="BM18" s="155">
        <f t="shared" si="10"/>
        <v>0.17677669529663687</v>
      </c>
      <c r="BN18" s="155">
        <f t="shared" si="10"/>
        <v>0.17677669529663687</v>
      </c>
      <c r="BO18" s="155">
        <f t="shared" si="10"/>
        <v>0.17677669529663687</v>
      </c>
      <c r="BP18" s="155">
        <f t="shared" si="10"/>
        <v>0.17677669529663687</v>
      </c>
      <c r="BQ18" s="155">
        <f t="shared" si="11"/>
        <v>0.17677669529663687</v>
      </c>
      <c r="BR18" s="155">
        <f t="shared" si="11"/>
        <v>0.17677669529663687</v>
      </c>
      <c r="BS18" s="155">
        <f t="shared" si="12"/>
        <v>0.17677669529663687</v>
      </c>
      <c r="BT18" s="155">
        <f t="shared" si="12"/>
        <v>0.17677669529663687</v>
      </c>
      <c r="BU18" s="155">
        <f t="shared" si="12"/>
        <v>0.17677669529663687</v>
      </c>
      <c r="BV18" s="155">
        <f t="shared" si="12"/>
        <v>0.17677669529663687</v>
      </c>
      <c r="BW18" s="155">
        <f t="shared" si="12"/>
        <v>0.17677669529663687</v>
      </c>
      <c r="BX18" s="155">
        <f t="shared" si="12"/>
        <v>0.17677669529663687</v>
      </c>
      <c r="BY18" s="155">
        <f t="shared" si="12"/>
        <v>0.17677669529663687</v>
      </c>
      <c r="BZ18" s="155">
        <f t="shared" si="12"/>
        <v>5.4800775541957432</v>
      </c>
      <c r="CA18" s="155">
        <f t="shared" si="12"/>
        <v>0.17677669529663687</v>
      </c>
      <c r="CB18" s="155">
        <f t="shared" si="12"/>
        <v>0.17677669529663687</v>
      </c>
      <c r="FT18" s="5"/>
      <c r="FU18" s="5"/>
      <c r="FV18" s="5"/>
      <c r="FW18" s="5"/>
      <c r="FX18" s="5"/>
    </row>
    <row r="19" spans="1:180" customFormat="1" x14ac:dyDescent="0.3">
      <c r="A19" s="4" t="s">
        <v>100</v>
      </c>
      <c r="B19" s="3"/>
      <c r="C19" s="82">
        <v>4</v>
      </c>
      <c r="D19" s="82">
        <v>1</v>
      </c>
      <c r="E19" s="82">
        <v>2</v>
      </c>
      <c r="F19" s="233">
        <v>3</v>
      </c>
      <c r="G19" s="82">
        <v>1</v>
      </c>
      <c r="H19" s="233">
        <v>1</v>
      </c>
      <c r="I19" s="233">
        <v>5</v>
      </c>
      <c r="J19" s="233">
        <v>2</v>
      </c>
      <c r="K19" s="226">
        <v>1</v>
      </c>
      <c r="L19" s="233">
        <v>2</v>
      </c>
      <c r="M19" s="233">
        <v>2</v>
      </c>
      <c r="N19" s="233">
        <v>2</v>
      </c>
      <c r="O19" s="233">
        <v>1.5</v>
      </c>
      <c r="P19" s="82">
        <v>4</v>
      </c>
      <c r="Q19" s="82">
        <v>2.1666666666666665</v>
      </c>
      <c r="R19" s="82">
        <v>3</v>
      </c>
      <c r="S19" s="82">
        <v>1</v>
      </c>
      <c r="T19" s="226">
        <v>2</v>
      </c>
      <c r="U19" s="233">
        <v>3</v>
      </c>
      <c r="V19" s="233">
        <v>3</v>
      </c>
      <c r="W19" s="233">
        <v>1</v>
      </c>
      <c r="X19" s="233">
        <v>4</v>
      </c>
      <c r="Y19" s="82">
        <v>3</v>
      </c>
      <c r="Z19" s="233">
        <v>4</v>
      </c>
      <c r="AA19" s="233">
        <v>3.3</v>
      </c>
      <c r="AB19" s="233">
        <v>4</v>
      </c>
      <c r="AC19" s="233">
        <v>1</v>
      </c>
      <c r="AD19" s="233">
        <v>3</v>
      </c>
      <c r="AE19" s="233">
        <v>1</v>
      </c>
      <c r="AF19" s="255">
        <v>2</v>
      </c>
      <c r="AG19" s="233">
        <v>2</v>
      </c>
      <c r="AH19" s="233">
        <v>4</v>
      </c>
      <c r="AI19" s="24"/>
      <c r="AJ19" s="31"/>
      <c r="AK19" s="31"/>
      <c r="AL19" s="31"/>
      <c r="AM19" s="31"/>
      <c r="AN19" s="21">
        <f t="shared" si="2"/>
        <v>2.4364583333333334</v>
      </c>
      <c r="AO19" s="21">
        <f t="shared" si="2"/>
        <v>2.4364583333333334</v>
      </c>
      <c r="AP19" s="21">
        <f t="shared" si="3"/>
        <v>1.1759952507340765</v>
      </c>
      <c r="AQ19" s="21">
        <f t="shared" si="6"/>
        <v>8.4467831865180365E-2</v>
      </c>
      <c r="AR19" s="21">
        <f t="shared" si="6"/>
        <v>8.4467831865180365E-2</v>
      </c>
      <c r="AS19" s="21">
        <f t="shared" si="7"/>
        <v>4.7884488348014864</v>
      </c>
      <c r="AT19" s="21">
        <f t="shared" si="7"/>
        <v>4.7884488348014864</v>
      </c>
      <c r="AV19" s="200" t="s">
        <v>100</v>
      </c>
      <c r="AX19" s="155">
        <f t="shared" si="8"/>
        <v>1.3295476029266928</v>
      </c>
      <c r="AY19" s="155">
        <f t="shared" si="9"/>
        <v>1.2214831075522383</v>
      </c>
      <c r="AZ19" s="155">
        <f t="shared" si="9"/>
        <v>0.37113953739259453</v>
      </c>
      <c r="BA19" s="155">
        <f t="shared" si="9"/>
        <v>0.47920403276704915</v>
      </c>
      <c r="BB19" s="155">
        <f t="shared" si="9"/>
        <v>1.2214831075522383</v>
      </c>
      <c r="BC19" s="155">
        <f t="shared" si="9"/>
        <v>1.2214831075522383</v>
      </c>
      <c r="BD19" s="155">
        <f t="shared" si="9"/>
        <v>2.1798911730863364</v>
      </c>
      <c r="BE19" s="155">
        <f t="shared" si="9"/>
        <v>0.37113953739259453</v>
      </c>
      <c r="BF19" s="155">
        <f t="shared" si="9"/>
        <v>1.2214831075522383</v>
      </c>
      <c r="BG19" s="155">
        <f t="shared" si="9"/>
        <v>0.37113953739259453</v>
      </c>
      <c r="BH19" s="155">
        <f t="shared" si="9"/>
        <v>0.37113953739259453</v>
      </c>
      <c r="BI19" s="155">
        <f t="shared" si="10"/>
        <v>0.37113953739259453</v>
      </c>
      <c r="BJ19" s="155">
        <f t="shared" si="10"/>
        <v>0.79631132247241643</v>
      </c>
      <c r="BK19" s="155">
        <f t="shared" si="10"/>
        <v>1.3295476029266928</v>
      </c>
      <c r="BL19" s="155">
        <f t="shared" si="10"/>
        <v>0.22941560903265407</v>
      </c>
      <c r="BM19" s="155">
        <f t="shared" si="10"/>
        <v>0.47920403276704915</v>
      </c>
      <c r="BN19" s="155">
        <f t="shared" si="10"/>
        <v>1.2214831075522383</v>
      </c>
      <c r="BO19" s="155">
        <f t="shared" si="10"/>
        <v>0.37113953739259453</v>
      </c>
      <c r="BP19" s="155">
        <f t="shared" si="10"/>
        <v>0.47920403276704915</v>
      </c>
      <c r="BQ19" s="155">
        <f t="shared" si="11"/>
        <v>1.2214831075522383</v>
      </c>
      <c r="BR19" s="155">
        <f t="shared" si="11"/>
        <v>1.3295476029266928</v>
      </c>
      <c r="BS19" s="155">
        <f t="shared" si="12"/>
        <v>0.47920403276704915</v>
      </c>
      <c r="BT19" s="155">
        <f t="shared" si="12"/>
        <v>1.3295476029266928</v>
      </c>
      <c r="BU19" s="155">
        <f t="shared" si="12"/>
        <v>0.73430710381494213</v>
      </c>
      <c r="BV19" s="155">
        <f t="shared" si="12"/>
        <v>1.3295476029266928</v>
      </c>
      <c r="BW19" s="155">
        <f t="shared" si="12"/>
        <v>1.2214831075522383</v>
      </c>
      <c r="BX19" s="155">
        <f t="shared" si="12"/>
        <v>0.47920403276704915</v>
      </c>
      <c r="BY19" s="155">
        <f t="shared" si="12"/>
        <v>1.2214831075522383</v>
      </c>
      <c r="BZ19" s="155">
        <f t="shared" si="12"/>
        <v>0.37113953739259453</v>
      </c>
      <c r="CA19" s="155">
        <f t="shared" si="12"/>
        <v>0.37113953739259453</v>
      </c>
      <c r="CB19" s="155">
        <f t="shared" si="12"/>
        <v>1.3295476029266928</v>
      </c>
      <c r="FT19" s="5"/>
      <c r="FU19" s="5"/>
      <c r="FV19" s="5"/>
      <c r="FW19" s="5"/>
      <c r="FX19" s="5"/>
    </row>
    <row r="20" spans="1:180" customFormat="1" x14ac:dyDescent="0.3">
      <c r="A20" s="4" t="s">
        <v>101</v>
      </c>
      <c r="B20" s="3"/>
      <c r="C20" s="82">
        <v>0</v>
      </c>
      <c r="D20" s="82">
        <v>2</v>
      </c>
      <c r="E20" s="82">
        <v>0</v>
      </c>
      <c r="F20" s="233">
        <v>9</v>
      </c>
      <c r="G20" s="82">
        <v>0</v>
      </c>
      <c r="H20" s="233">
        <v>0</v>
      </c>
      <c r="I20" s="233">
        <v>0</v>
      </c>
      <c r="J20" s="233">
        <v>0</v>
      </c>
      <c r="K20" s="226">
        <v>0</v>
      </c>
      <c r="L20" s="233">
        <v>0</v>
      </c>
      <c r="M20" s="233">
        <v>0</v>
      </c>
      <c r="N20" s="233">
        <v>3</v>
      </c>
      <c r="O20" s="233">
        <v>9.1</v>
      </c>
      <c r="P20" s="82">
        <v>2</v>
      </c>
      <c r="Q20" s="82">
        <v>0</v>
      </c>
      <c r="R20" s="82">
        <v>0</v>
      </c>
      <c r="S20" s="82">
        <v>0</v>
      </c>
      <c r="T20" s="226">
        <v>0</v>
      </c>
      <c r="U20" s="233">
        <v>0</v>
      </c>
      <c r="V20" s="233">
        <v>0</v>
      </c>
      <c r="W20" s="233">
        <v>0</v>
      </c>
      <c r="X20" s="233">
        <v>2</v>
      </c>
      <c r="Y20" s="82">
        <v>0</v>
      </c>
      <c r="Z20" s="233">
        <v>0</v>
      </c>
      <c r="AA20" s="233">
        <v>3.5</v>
      </c>
      <c r="AB20" s="233">
        <v>8</v>
      </c>
      <c r="AC20" s="233">
        <v>0</v>
      </c>
      <c r="AD20" s="233">
        <v>3</v>
      </c>
      <c r="AE20" s="233">
        <v>0</v>
      </c>
      <c r="AF20" s="255">
        <v>12</v>
      </c>
      <c r="AG20" s="233">
        <v>0</v>
      </c>
      <c r="AH20" s="233">
        <v>3</v>
      </c>
      <c r="AI20" s="24"/>
      <c r="AJ20" s="31"/>
      <c r="AK20" s="31"/>
      <c r="AL20" s="31"/>
      <c r="AM20" s="31"/>
      <c r="AN20" s="21">
        <f t="shared" si="2"/>
        <v>1.76875</v>
      </c>
      <c r="AO20" s="21">
        <f t="shared" si="2"/>
        <v>1.76875</v>
      </c>
      <c r="AP20" s="21">
        <f t="shared" si="3"/>
        <v>3.2276464510387792</v>
      </c>
      <c r="AQ20" s="21">
        <f t="shared" si="6"/>
        <v>-4.6865429020775586</v>
      </c>
      <c r="AR20" s="21">
        <f t="shared" si="6"/>
        <v>-4.6865429020775586</v>
      </c>
      <c r="AS20" s="21">
        <f t="shared" si="7"/>
        <v>8.2240429020775583</v>
      </c>
      <c r="AT20" s="21">
        <f t="shared" si="7"/>
        <v>8.2240429020775583</v>
      </c>
      <c r="AV20" s="3" t="s">
        <v>101</v>
      </c>
      <c r="AX20" s="155">
        <f t="shared" si="8"/>
        <v>0.54799992094262651</v>
      </c>
      <c r="AY20" s="155">
        <f t="shared" si="9"/>
        <v>7.1646632773417582E-2</v>
      </c>
      <c r="AZ20" s="155">
        <f t="shared" si="9"/>
        <v>0.54799992094262651</v>
      </c>
      <c r="BA20" s="155">
        <f t="shared" si="9"/>
        <v>2.2404095707795721</v>
      </c>
      <c r="BB20" s="155">
        <f t="shared" si="9"/>
        <v>0.54799992094262651</v>
      </c>
      <c r="BC20" s="155">
        <f t="shared" si="9"/>
        <v>0.54799992094262651</v>
      </c>
      <c r="BD20" s="155">
        <f t="shared" si="9"/>
        <v>0.54799992094262651</v>
      </c>
      <c r="BE20" s="155">
        <f t="shared" si="9"/>
        <v>0.54799992094262651</v>
      </c>
      <c r="BF20" s="155">
        <f t="shared" si="9"/>
        <v>0.54799992094262651</v>
      </c>
      <c r="BG20" s="155">
        <f t="shared" si="9"/>
        <v>0.54799992094262651</v>
      </c>
      <c r="BH20" s="155">
        <f t="shared" si="9"/>
        <v>0.54799992094262651</v>
      </c>
      <c r="BI20" s="155">
        <f t="shared" si="10"/>
        <v>0.38146990963143962</v>
      </c>
      <c r="BJ20" s="155">
        <f t="shared" si="10"/>
        <v>2.271391898465374</v>
      </c>
      <c r="BK20" s="155">
        <f t="shared" si="10"/>
        <v>7.1646632773417582E-2</v>
      </c>
      <c r="BL20" s="155">
        <f t="shared" si="10"/>
        <v>0.54799992094262651</v>
      </c>
      <c r="BM20" s="155">
        <f t="shared" si="10"/>
        <v>0.54799992094262651</v>
      </c>
      <c r="BN20" s="155">
        <f t="shared" si="10"/>
        <v>0.54799992094262651</v>
      </c>
      <c r="BO20" s="155">
        <f t="shared" si="10"/>
        <v>0.54799992094262651</v>
      </c>
      <c r="BP20" s="155">
        <f t="shared" si="10"/>
        <v>0.54799992094262651</v>
      </c>
      <c r="BQ20" s="155">
        <f t="shared" si="11"/>
        <v>0.54799992094262651</v>
      </c>
      <c r="BR20" s="155">
        <f t="shared" si="11"/>
        <v>7.1646632773417582E-2</v>
      </c>
      <c r="BS20" s="155">
        <f>ABS((Y20-$AN20)/$AP20)</f>
        <v>0.54799992094262651</v>
      </c>
      <c r="BT20" s="155">
        <f>ABS((Z20-$AN20)/$AP20)</f>
        <v>0.54799992094262651</v>
      </c>
      <c r="BU20" s="155">
        <f>ABS((AA20-$AN20)/$AP20)</f>
        <v>0.53638154806045069</v>
      </c>
      <c r="BV20" s="155">
        <f>ABS((AB20-$AN20)/$AP20)</f>
        <v>1.9305862939215499</v>
      </c>
      <c r="BW20" s="155">
        <f t="shared" ref="BW20:BW28" si="13">ABS((AC20-$AN20)/$AP20)</f>
        <v>0.54799992094262651</v>
      </c>
      <c r="BX20" s="155">
        <f t="shared" ref="BX20:BX28" si="14">ABS((AD20-$AN20)/$AP20)</f>
        <v>0.38146990963143962</v>
      </c>
      <c r="BY20" s="155">
        <f t="shared" ref="BY20:BY28" si="15">ABS((AE20-$AN20)/$AP20)</f>
        <v>0.54799992094262651</v>
      </c>
      <c r="BZ20" s="155">
        <f t="shared" ref="BZ20:BZ28" si="16">ABS((AF20-$AN20)/$AP20)</f>
        <v>3.1698794013536378</v>
      </c>
      <c r="CA20" s="155">
        <f t="shared" ref="CA20:CA28" si="17">ABS((AG20-$AN20)/$AP20)</f>
        <v>0.54799992094262651</v>
      </c>
      <c r="CB20" s="155">
        <f t="shared" ref="CB20:CB28" si="18">ABS((AH20-$AN20)/$AP20)</f>
        <v>0.38146990963143962</v>
      </c>
      <c r="FT20" s="5"/>
      <c r="FU20" s="5"/>
      <c r="FV20" s="5"/>
      <c r="FW20" s="5"/>
      <c r="FX20" s="5"/>
    </row>
    <row r="21" spans="1:180" customFormat="1" x14ac:dyDescent="0.3">
      <c r="A21" s="4" t="s">
        <v>97</v>
      </c>
      <c r="B21" s="28"/>
      <c r="C21" s="82">
        <v>61</v>
      </c>
      <c r="D21" s="82">
        <v>64</v>
      </c>
      <c r="E21" s="82">
        <v>58</v>
      </c>
      <c r="F21" s="233">
        <v>51</v>
      </c>
      <c r="G21" s="82">
        <v>67</v>
      </c>
      <c r="H21" s="233">
        <v>58</v>
      </c>
      <c r="I21" s="233">
        <v>63</v>
      </c>
      <c r="J21" s="233">
        <v>55</v>
      </c>
      <c r="K21" s="226">
        <v>60</v>
      </c>
      <c r="L21" s="233">
        <v>70</v>
      </c>
      <c r="M21" s="233">
        <v>60</v>
      </c>
      <c r="N21" s="233">
        <v>58</v>
      </c>
      <c r="O21" s="233">
        <v>68.7</v>
      </c>
      <c r="P21" s="82">
        <v>58</v>
      </c>
      <c r="Q21" s="82">
        <v>49.833333333333336</v>
      </c>
      <c r="R21" s="82">
        <v>65</v>
      </c>
      <c r="S21" s="82">
        <v>62</v>
      </c>
      <c r="T21" s="226">
        <v>64</v>
      </c>
      <c r="U21" s="233">
        <v>64</v>
      </c>
      <c r="V21" s="233">
        <v>58</v>
      </c>
      <c r="W21" s="233">
        <v>52</v>
      </c>
      <c r="X21" s="233">
        <v>54</v>
      </c>
      <c r="Y21" s="82">
        <v>58</v>
      </c>
      <c r="Z21" s="233">
        <v>44</v>
      </c>
      <c r="AA21" s="233">
        <v>62.4</v>
      </c>
      <c r="AB21" s="233">
        <v>57</v>
      </c>
      <c r="AC21" s="233">
        <v>61</v>
      </c>
      <c r="AD21" s="233">
        <v>57</v>
      </c>
      <c r="AE21" s="233">
        <v>62</v>
      </c>
      <c r="AF21" s="255">
        <v>50</v>
      </c>
      <c r="AG21" s="233">
        <v>62</v>
      </c>
      <c r="AH21" s="233">
        <v>60</v>
      </c>
      <c r="AI21" s="24"/>
      <c r="AJ21" s="31"/>
      <c r="AK21" s="31"/>
      <c r="AL21" s="31"/>
      <c r="AM21" s="31"/>
      <c r="AN21" s="21">
        <f t="shared" si="2"/>
        <v>59.185416666666669</v>
      </c>
      <c r="AO21" s="21">
        <f t="shared" si="2"/>
        <v>59.185416666666669</v>
      </c>
      <c r="AP21" s="21">
        <f t="shared" si="3"/>
        <v>5.7152248252249338</v>
      </c>
      <c r="AQ21" s="21">
        <f t="shared" si="6"/>
        <v>47.754967016216803</v>
      </c>
      <c r="AR21" s="21">
        <f t="shared" si="6"/>
        <v>47.754967016216803</v>
      </c>
      <c r="AS21" s="21">
        <f t="shared" si="7"/>
        <v>70.615866317116541</v>
      </c>
      <c r="AT21" s="21">
        <f t="shared" si="7"/>
        <v>70.615866317116541</v>
      </c>
      <c r="AV21" s="200" t="s">
        <v>97</v>
      </c>
      <c r="AX21" s="155">
        <f t="shared" si="8"/>
        <v>0.31749990399755007</v>
      </c>
      <c r="AY21" s="155">
        <f t="shared" ref="AY21:AY29" si="19">ABS((D21-$AN21)/$AP21)</f>
        <v>0.84241363735744978</v>
      </c>
      <c r="AZ21" s="155">
        <f t="shared" ref="AZ21:AZ29" si="20">ABS((E21-$AN21)/$AP21)</f>
        <v>0.20741382936234956</v>
      </c>
      <c r="BA21" s="155">
        <f t="shared" ref="BA21:BA29" si="21">ABS((F21-$AN21)/$AP21)</f>
        <v>1.4322125405354487</v>
      </c>
      <c r="BB21" s="155">
        <f t="shared" ref="BB21:BB29" si="22">ABS((G21-$AN21)/$AP21)</f>
        <v>1.3673273707173494</v>
      </c>
      <c r="BC21" s="155">
        <f>ABS((H21-$AN21)/$AP21)</f>
        <v>0.20741382936234956</v>
      </c>
      <c r="BD21" s="155">
        <f>ABS((I21-$AN21)/$AP21)</f>
        <v>0.66744239290414986</v>
      </c>
      <c r="BE21" s="155">
        <f t="shared" ref="BE21:BE29" si="23">ABS((J21-$AN21)/$AP21)</f>
        <v>0.73232756272224919</v>
      </c>
      <c r="BF21" s="155">
        <f t="shared" ref="BF21:BF29" si="24">ABS((K21-$AN21)/$AP21)</f>
        <v>0.1425286595442502</v>
      </c>
      <c r="BG21" s="155">
        <f t="shared" ref="BG21:BG29" si="25">ABS((L21-$AN21)/$AP21)</f>
        <v>1.8922411040772491</v>
      </c>
      <c r="BH21" s="155">
        <f t="shared" ref="BH21:BH29" si="26">ABS((M21-$AN21)/$AP21)</f>
        <v>0.1425286595442502</v>
      </c>
      <c r="BI21" s="155">
        <f t="shared" ref="BI21:BI29" si="27">ABS((N21-$AN21)/$AP21)</f>
        <v>0.20741382936234956</v>
      </c>
      <c r="BJ21" s="155">
        <f t="shared" ref="BJ21:BJ29" si="28">ABS((O21-$AN21)/$AP21)</f>
        <v>1.6647784862879598</v>
      </c>
      <c r="BK21" s="155">
        <f t="shared" ref="BK21:BK29" si="29">ABS((P21-$AN21)/$AP21)</f>
        <v>0.20741382936234956</v>
      </c>
      <c r="BL21" s="155">
        <f t="shared" ref="BL21:BL29" si="30">ABS((Q21-$AN21)/$AP21)</f>
        <v>1.6363456590642982</v>
      </c>
      <c r="BM21" s="155">
        <f t="shared" ref="BM21:BM29" si="31">ABS((R21-$AN21)/$AP21)</f>
        <v>1.0173848818107496</v>
      </c>
      <c r="BN21" s="155">
        <f t="shared" ref="BN21:BN29" si="32">ABS((S21-$AN21)/$AP21)</f>
        <v>0.49247114845084999</v>
      </c>
      <c r="BO21" s="155">
        <f t="shared" ref="BO21:BO29" si="33">ABS((T21-$AN21)/$AP21)</f>
        <v>0.84241363735744978</v>
      </c>
      <c r="BP21" s="155">
        <f t="shared" ref="BP21:BP29" si="34">ABS((U21-$AN21)/$AP21)</f>
        <v>0.84241363735744978</v>
      </c>
      <c r="BQ21" s="155">
        <f t="shared" ref="BQ21:BQ28" si="35">ABS((W21-$AN21)/$AP21)</f>
        <v>1.2572412960821489</v>
      </c>
      <c r="BR21" s="155">
        <f t="shared" ref="BR21:BR28" si="36">ABS((X21-$AN21)/$AP21)</f>
        <v>0.90729880717554912</v>
      </c>
      <c r="BS21" s="155">
        <f t="shared" ref="BS21:BS28" si="37">ABS((Y21-$AN21)/$AP21)</f>
        <v>0.20741382936234956</v>
      </c>
      <c r="BT21" s="155">
        <f t="shared" ref="BT21:BT28" si="38">ABS((Z21-$AN21)/$AP21)</f>
        <v>2.657011251708548</v>
      </c>
      <c r="BU21" s="155">
        <f t="shared" ref="BU21:BU28" si="39">ABS((AA21-$AN21)/$AP21)</f>
        <v>0.56245964623216971</v>
      </c>
      <c r="BV21" s="155">
        <f t="shared" ref="BV21:BV28" si="40">ABS((AB21-$AN21)/$AP21)</f>
        <v>0.38238507381564946</v>
      </c>
      <c r="BW21" s="155">
        <f t="shared" si="13"/>
        <v>0.31749990399755007</v>
      </c>
      <c r="BX21" s="155">
        <f t="shared" si="14"/>
        <v>0.38238507381564946</v>
      </c>
      <c r="BY21" s="155">
        <f t="shared" si="15"/>
        <v>0.49247114845084999</v>
      </c>
      <c r="BZ21" s="155">
        <f t="shared" si="16"/>
        <v>1.6071837849887487</v>
      </c>
      <c r="CA21" s="155">
        <f t="shared" si="17"/>
        <v>0.49247114845084999</v>
      </c>
      <c r="CB21" s="155">
        <f t="shared" si="18"/>
        <v>0.1425286595442502</v>
      </c>
      <c r="FT21" s="5"/>
      <c r="FU21" s="5"/>
      <c r="FV21" s="5"/>
      <c r="FW21" s="5"/>
      <c r="FX21" s="5"/>
    </row>
    <row r="22" spans="1:180" customFormat="1" x14ac:dyDescent="0.3">
      <c r="A22" s="4" t="s">
        <v>98</v>
      </c>
      <c r="B22" s="3"/>
      <c r="C22" s="82">
        <v>1</v>
      </c>
      <c r="D22" s="82">
        <v>1</v>
      </c>
      <c r="E22" s="82">
        <v>1</v>
      </c>
      <c r="F22" s="233">
        <v>0</v>
      </c>
      <c r="G22" s="82">
        <v>0</v>
      </c>
      <c r="H22" s="233">
        <v>0</v>
      </c>
      <c r="I22" s="233">
        <v>1</v>
      </c>
      <c r="J22" s="233">
        <v>1</v>
      </c>
      <c r="K22" s="226">
        <v>1</v>
      </c>
      <c r="L22" s="233">
        <v>0</v>
      </c>
      <c r="M22" s="233">
        <v>2</v>
      </c>
      <c r="N22" s="233">
        <v>0</v>
      </c>
      <c r="O22" s="233">
        <v>0</v>
      </c>
      <c r="P22" s="82">
        <v>1</v>
      </c>
      <c r="Q22" s="82">
        <v>0</v>
      </c>
      <c r="R22" s="82">
        <v>0</v>
      </c>
      <c r="S22" s="82">
        <v>1</v>
      </c>
      <c r="T22" s="226">
        <v>0</v>
      </c>
      <c r="U22" s="233">
        <v>1</v>
      </c>
      <c r="V22" s="233">
        <v>0</v>
      </c>
      <c r="W22" s="233">
        <v>1</v>
      </c>
      <c r="X22" s="233">
        <v>1</v>
      </c>
      <c r="Y22" s="82">
        <v>0</v>
      </c>
      <c r="Z22" s="233">
        <v>0</v>
      </c>
      <c r="AA22" s="233">
        <v>0</v>
      </c>
      <c r="AB22" s="233">
        <v>0</v>
      </c>
      <c r="AC22" s="233">
        <v>0</v>
      </c>
      <c r="AD22" s="233">
        <v>0</v>
      </c>
      <c r="AE22" s="233">
        <v>0</v>
      </c>
      <c r="AF22" s="255">
        <v>0</v>
      </c>
      <c r="AG22" s="233">
        <v>0</v>
      </c>
      <c r="AH22" s="233">
        <v>0</v>
      </c>
      <c r="AI22" s="24"/>
      <c r="AJ22" s="31"/>
      <c r="AK22" s="31"/>
      <c r="AL22" s="31"/>
      <c r="AM22" s="31"/>
      <c r="AN22" s="21">
        <f t="shared" si="2"/>
        <v>0.40625</v>
      </c>
      <c r="AO22" s="21">
        <f t="shared" si="2"/>
        <v>0.40625</v>
      </c>
      <c r="AP22" s="21">
        <f t="shared" si="3"/>
        <v>0.55991790872960034</v>
      </c>
      <c r="AQ22" s="21">
        <f t="shared" si="6"/>
        <v>-0.71358581745920069</v>
      </c>
      <c r="AR22" s="21">
        <f t="shared" si="6"/>
        <v>-0.71358581745920069</v>
      </c>
      <c r="AS22" s="21">
        <f t="shared" si="7"/>
        <v>1.5260858174592007</v>
      </c>
      <c r="AT22" s="21">
        <f t="shared" si="7"/>
        <v>1.5260858174592007</v>
      </c>
      <c r="AV22" s="3" t="s">
        <v>98</v>
      </c>
      <c r="AX22" s="155">
        <f t="shared" si="8"/>
        <v>1.0604233062435195</v>
      </c>
      <c r="AY22" s="155">
        <f t="shared" si="19"/>
        <v>1.0604233062435195</v>
      </c>
      <c r="AZ22" s="155">
        <f t="shared" si="20"/>
        <v>1.0604233062435195</v>
      </c>
      <c r="BA22" s="155">
        <f t="shared" si="21"/>
        <v>0.72555278848240812</v>
      </c>
      <c r="BB22" s="155">
        <f t="shared" si="22"/>
        <v>0.72555278848240812</v>
      </c>
      <c r="BC22" s="155">
        <f>ABS((H22-$AN22)/$AP22)</f>
        <v>0.72555278848240812</v>
      </c>
      <c r="BD22" s="155">
        <f>ABS((I22-$AN22)/$AP22)</f>
        <v>1.0604233062435195</v>
      </c>
      <c r="BE22" s="155">
        <f t="shared" si="23"/>
        <v>1.0604233062435195</v>
      </c>
      <c r="BF22" s="155">
        <f t="shared" si="24"/>
        <v>1.0604233062435195</v>
      </c>
      <c r="BG22" s="155">
        <f t="shared" si="25"/>
        <v>0.72555278848240812</v>
      </c>
      <c r="BH22" s="155">
        <f t="shared" si="26"/>
        <v>2.8463994009694473</v>
      </c>
      <c r="BI22" s="155">
        <f t="shared" si="27"/>
        <v>0.72555278848240812</v>
      </c>
      <c r="BJ22" s="155">
        <f t="shared" si="28"/>
        <v>0.72555278848240812</v>
      </c>
      <c r="BK22" s="155">
        <f t="shared" si="29"/>
        <v>1.0604233062435195</v>
      </c>
      <c r="BL22" s="155">
        <f t="shared" si="30"/>
        <v>0.72555278848240812</v>
      </c>
      <c r="BM22" s="155">
        <f t="shared" si="31"/>
        <v>0.72555278848240812</v>
      </c>
      <c r="BN22" s="155">
        <f t="shared" si="32"/>
        <v>1.0604233062435195</v>
      </c>
      <c r="BO22" s="155">
        <f t="shared" si="33"/>
        <v>0.72555278848240812</v>
      </c>
      <c r="BP22" s="155">
        <f t="shared" si="34"/>
        <v>1.0604233062435195</v>
      </c>
      <c r="BQ22" s="155">
        <f t="shared" si="35"/>
        <v>1.0604233062435195</v>
      </c>
      <c r="BR22" s="155">
        <f t="shared" si="36"/>
        <v>1.0604233062435195</v>
      </c>
      <c r="BS22" s="155">
        <f t="shared" si="37"/>
        <v>0.72555278848240812</v>
      </c>
      <c r="BT22" s="155">
        <f t="shared" si="38"/>
        <v>0.72555278848240812</v>
      </c>
      <c r="BU22" s="155">
        <f t="shared" si="39"/>
        <v>0.72555278848240812</v>
      </c>
      <c r="BV22" s="155">
        <f t="shared" si="40"/>
        <v>0.72555278848240812</v>
      </c>
      <c r="BW22" s="155">
        <f t="shared" si="13"/>
        <v>0.72555278848240812</v>
      </c>
      <c r="BX22" s="155">
        <f t="shared" si="14"/>
        <v>0.72555278848240812</v>
      </c>
      <c r="BY22" s="155">
        <f t="shared" si="15"/>
        <v>0.72555278848240812</v>
      </c>
      <c r="BZ22" s="155">
        <f t="shared" si="16"/>
        <v>0.72555278848240812</v>
      </c>
      <c r="CA22" s="155">
        <f t="shared" si="17"/>
        <v>0.72555278848240812</v>
      </c>
      <c r="CB22" s="155">
        <f t="shared" si="18"/>
        <v>0.72555278848240812</v>
      </c>
      <c r="FT22" s="5"/>
      <c r="FU22" s="5"/>
      <c r="FV22" s="5"/>
      <c r="FW22" s="5"/>
      <c r="FX22" s="5"/>
    </row>
    <row r="23" spans="1:180" customFormat="1" x14ac:dyDescent="0.3">
      <c r="A23" s="4" t="s">
        <v>102</v>
      </c>
      <c r="B23" s="3"/>
      <c r="C23" s="82">
        <v>0</v>
      </c>
      <c r="D23" s="82">
        <v>0</v>
      </c>
      <c r="E23" s="82">
        <v>0</v>
      </c>
      <c r="F23" s="233">
        <v>0</v>
      </c>
      <c r="G23" s="82">
        <v>0</v>
      </c>
      <c r="H23" s="233">
        <v>0</v>
      </c>
      <c r="I23" s="233">
        <v>0</v>
      </c>
      <c r="J23" s="233">
        <v>0</v>
      </c>
      <c r="K23" s="226">
        <v>0</v>
      </c>
      <c r="L23" s="233">
        <v>0</v>
      </c>
      <c r="M23" s="233">
        <v>0</v>
      </c>
      <c r="N23" s="233">
        <v>0</v>
      </c>
      <c r="O23" s="233">
        <v>0</v>
      </c>
      <c r="P23" s="82">
        <v>0</v>
      </c>
      <c r="Q23" s="82">
        <v>0</v>
      </c>
      <c r="R23" s="82">
        <v>0</v>
      </c>
      <c r="S23" s="82">
        <v>0</v>
      </c>
      <c r="T23" s="226">
        <v>0</v>
      </c>
      <c r="U23" s="233">
        <v>0</v>
      </c>
      <c r="V23" s="233">
        <v>0</v>
      </c>
      <c r="W23" s="233">
        <v>0</v>
      </c>
      <c r="X23" s="233">
        <v>0</v>
      </c>
      <c r="Y23" s="82">
        <v>0</v>
      </c>
      <c r="Z23" s="233">
        <v>0</v>
      </c>
      <c r="AA23" s="233">
        <v>0</v>
      </c>
      <c r="AB23" s="233">
        <v>0</v>
      </c>
      <c r="AC23" s="233">
        <v>0</v>
      </c>
      <c r="AD23" s="233">
        <v>0</v>
      </c>
      <c r="AE23" s="233">
        <v>0</v>
      </c>
      <c r="AF23" s="255">
        <v>0</v>
      </c>
      <c r="AG23" s="233">
        <v>0</v>
      </c>
      <c r="AH23" s="233">
        <v>0</v>
      </c>
      <c r="AI23" s="24"/>
      <c r="AN23" s="21">
        <f t="shared" si="2"/>
        <v>0</v>
      </c>
      <c r="AO23" s="21">
        <f t="shared" si="2"/>
        <v>0</v>
      </c>
      <c r="AP23" s="21">
        <f t="shared" si="3"/>
        <v>0</v>
      </c>
      <c r="AQ23" s="21">
        <f t="shared" si="6"/>
        <v>0</v>
      </c>
      <c r="AR23" s="21">
        <f t="shared" si="6"/>
        <v>0</v>
      </c>
      <c r="AS23" s="21">
        <f t="shared" si="7"/>
        <v>0</v>
      </c>
      <c r="AT23" s="21">
        <f t="shared" si="7"/>
        <v>0</v>
      </c>
      <c r="AV23" s="3" t="s">
        <v>102</v>
      </c>
      <c r="AX23" s="155"/>
      <c r="AY23" s="155"/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  <c r="BK23" s="155"/>
      <c r="BL23" s="155"/>
      <c r="BM23" s="155"/>
      <c r="BN23" s="155"/>
      <c r="BO23" s="155"/>
      <c r="BP23" s="155"/>
      <c r="BQ23" s="155"/>
      <c r="BR23" s="155"/>
      <c r="BS23" s="155"/>
      <c r="BT23" s="155"/>
      <c r="BU23" s="155"/>
      <c r="BV23" s="155"/>
      <c r="BW23" s="155"/>
      <c r="BX23" s="155"/>
      <c r="BY23" s="155"/>
      <c r="BZ23" s="155"/>
      <c r="CA23" s="155"/>
      <c r="CB23" s="155"/>
      <c r="FT23" s="5"/>
      <c r="FU23" s="5"/>
      <c r="FV23" s="5"/>
      <c r="FW23" s="5"/>
      <c r="FX23" s="5"/>
    </row>
    <row r="24" spans="1:180" customFormat="1" x14ac:dyDescent="0.3">
      <c r="A24" s="4" t="s">
        <v>5</v>
      </c>
      <c r="B24" s="3"/>
      <c r="C24" s="82">
        <v>0</v>
      </c>
      <c r="D24" s="82">
        <v>0</v>
      </c>
      <c r="E24" s="82">
        <v>0</v>
      </c>
      <c r="F24" s="233">
        <v>0</v>
      </c>
      <c r="G24" s="82">
        <v>0</v>
      </c>
      <c r="H24" s="233">
        <v>0</v>
      </c>
      <c r="I24" s="233">
        <v>0</v>
      </c>
      <c r="J24" s="233">
        <v>0</v>
      </c>
      <c r="K24" s="226">
        <v>0</v>
      </c>
      <c r="L24" s="233">
        <v>0</v>
      </c>
      <c r="M24" s="233">
        <v>0</v>
      </c>
      <c r="N24" s="233">
        <v>0</v>
      </c>
      <c r="O24" s="233">
        <v>0</v>
      </c>
      <c r="P24" s="82">
        <v>0</v>
      </c>
      <c r="Q24" s="82">
        <v>0</v>
      </c>
      <c r="R24" s="82">
        <v>0</v>
      </c>
      <c r="S24" s="82">
        <v>0</v>
      </c>
      <c r="T24" s="226">
        <v>0</v>
      </c>
      <c r="U24" s="233">
        <v>0</v>
      </c>
      <c r="V24" s="233">
        <v>0</v>
      </c>
      <c r="W24" s="233">
        <v>0</v>
      </c>
      <c r="X24" s="233">
        <v>0</v>
      </c>
      <c r="Y24" s="82">
        <v>0</v>
      </c>
      <c r="Z24" s="233">
        <v>0</v>
      </c>
      <c r="AA24" s="233">
        <v>0</v>
      </c>
      <c r="AB24" s="233">
        <v>0</v>
      </c>
      <c r="AC24" s="233">
        <v>0</v>
      </c>
      <c r="AD24" s="233">
        <v>0</v>
      </c>
      <c r="AE24" s="233">
        <v>0</v>
      </c>
      <c r="AF24" s="255">
        <v>0</v>
      </c>
      <c r="AG24" s="233">
        <v>0</v>
      </c>
      <c r="AH24" s="233">
        <v>0</v>
      </c>
      <c r="AI24" s="32"/>
      <c r="AJ24" s="34"/>
      <c r="AK24" s="34"/>
      <c r="AL24" s="34"/>
      <c r="AM24" s="34"/>
      <c r="AN24" s="21">
        <f t="shared" si="2"/>
        <v>0</v>
      </c>
      <c r="AO24" s="21">
        <f t="shared" si="2"/>
        <v>0</v>
      </c>
      <c r="AP24" s="21">
        <f t="shared" si="3"/>
        <v>0</v>
      </c>
      <c r="AQ24" s="21">
        <f t="shared" si="6"/>
        <v>0</v>
      </c>
      <c r="AR24" s="21">
        <f t="shared" si="6"/>
        <v>0</v>
      </c>
      <c r="AS24" s="21">
        <f t="shared" si="7"/>
        <v>0</v>
      </c>
      <c r="AT24" s="21">
        <f t="shared" si="7"/>
        <v>0</v>
      </c>
      <c r="AV24" s="3" t="s">
        <v>5</v>
      </c>
      <c r="AX24" s="155"/>
      <c r="AY24" s="155"/>
      <c r="AZ24" s="155"/>
      <c r="BA24" s="155"/>
      <c r="BB24" s="155"/>
      <c r="BC24" s="155"/>
      <c r="BD24" s="155"/>
      <c r="BE24" s="155"/>
      <c r="BF24" s="155"/>
      <c r="BG24" s="155"/>
      <c r="BH24" s="155"/>
      <c r="BI24" s="155"/>
      <c r="BJ24" s="155"/>
      <c r="BK24" s="155"/>
      <c r="BL24" s="155"/>
      <c r="BM24" s="155"/>
      <c r="BN24" s="155"/>
      <c r="BO24" s="155"/>
      <c r="BP24" s="155"/>
      <c r="BQ24" s="155"/>
      <c r="BR24" s="155"/>
      <c r="BS24" s="155"/>
      <c r="BT24" s="155"/>
      <c r="BU24" s="155"/>
      <c r="BV24" s="155"/>
      <c r="BW24" s="155"/>
      <c r="BX24" s="155"/>
      <c r="BY24" s="155"/>
      <c r="BZ24" s="155"/>
      <c r="CA24" s="155"/>
      <c r="CB24" s="155"/>
      <c r="FT24" s="5"/>
      <c r="FU24" s="5"/>
      <c r="FV24" s="5"/>
      <c r="FW24" s="5"/>
      <c r="FX24" s="5"/>
    </row>
    <row r="25" spans="1:180" customFormat="1" x14ac:dyDescent="0.3">
      <c r="A25" s="4" t="s">
        <v>103</v>
      </c>
      <c r="B25" s="3"/>
      <c r="C25" s="82">
        <v>0</v>
      </c>
      <c r="D25" s="82">
        <v>0</v>
      </c>
      <c r="E25" s="82">
        <v>0</v>
      </c>
      <c r="F25" s="233">
        <v>0</v>
      </c>
      <c r="G25" s="82">
        <v>0</v>
      </c>
      <c r="H25" s="233">
        <v>0</v>
      </c>
      <c r="I25" s="233">
        <v>0</v>
      </c>
      <c r="J25" s="233">
        <v>0</v>
      </c>
      <c r="K25" s="226">
        <v>0</v>
      </c>
      <c r="L25" s="233">
        <v>0</v>
      </c>
      <c r="M25" s="233">
        <v>0</v>
      </c>
      <c r="N25" s="233">
        <v>0</v>
      </c>
      <c r="O25" s="233">
        <v>0</v>
      </c>
      <c r="P25" s="82">
        <v>0</v>
      </c>
      <c r="Q25" s="82">
        <v>0</v>
      </c>
      <c r="R25" s="82">
        <v>0</v>
      </c>
      <c r="S25" s="82">
        <v>0</v>
      </c>
      <c r="T25" s="226">
        <v>0</v>
      </c>
      <c r="U25" s="233">
        <v>0</v>
      </c>
      <c r="V25" s="233">
        <v>0</v>
      </c>
      <c r="W25" s="233">
        <v>0</v>
      </c>
      <c r="X25" s="233">
        <v>0</v>
      </c>
      <c r="Y25" s="82">
        <v>0</v>
      </c>
      <c r="Z25" s="233">
        <v>0</v>
      </c>
      <c r="AA25" s="233">
        <v>0</v>
      </c>
      <c r="AB25" s="233">
        <v>0</v>
      </c>
      <c r="AC25" s="233">
        <v>0</v>
      </c>
      <c r="AD25" s="233">
        <v>0</v>
      </c>
      <c r="AE25" s="233">
        <v>0</v>
      </c>
      <c r="AF25" s="255">
        <v>0</v>
      </c>
      <c r="AG25" s="233">
        <v>0</v>
      </c>
      <c r="AH25" s="233">
        <v>0</v>
      </c>
      <c r="AI25" s="23"/>
      <c r="AN25" s="21">
        <f t="shared" si="2"/>
        <v>0</v>
      </c>
      <c r="AO25" s="21">
        <f t="shared" si="2"/>
        <v>0</v>
      </c>
      <c r="AP25" s="21">
        <f t="shared" si="3"/>
        <v>0</v>
      </c>
      <c r="AQ25" s="21">
        <f t="shared" si="6"/>
        <v>0</v>
      </c>
      <c r="AR25" s="21">
        <f t="shared" si="6"/>
        <v>0</v>
      </c>
      <c r="AS25" s="21">
        <f t="shared" si="7"/>
        <v>0</v>
      </c>
      <c r="AT25" s="21">
        <f t="shared" si="7"/>
        <v>0</v>
      </c>
      <c r="AV25" s="3" t="s">
        <v>103</v>
      </c>
      <c r="AX25" s="155"/>
      <c r="AY25" s="155"/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  <c r="BK25" s="155"/>
      <c r="BL25" s="155"/>
      <c r="BM25" s="155"/>
      <c r="BN25" s="155"/>
      <c r="BO25" s="155"/>
      <c r="BP25" s="155"/>
      <c r="BQ25" s="155"/>
      <c r="BR25" s="155"/>
      <c r="BS25" s="155"/>
      <c r="BT25" s="155"/>
      <c r="BU25" s="155"/>
      <c r="BV25" s="155"/>
      <c r="BW25" s="155"/>
      <c r="BX25" s="155"/>
      <c r="BY25" s="155"/>
      <c r="BZ25" s="155"/>
      <c r="CA25" s="155"/>
      <c r="CB25" s="155"/>
      <c r="FT25" s="5"/>
      <c r="FU25" s="5"/>
      <c r="FV25" s="5"/>
      <c r="FW25" s="5"/>
      <c r="FX25" s="5"/>
    </row>
    <row r="26" spans="1:180" customFormat="1" x14ac:dyDescent="0.3">
      <c r="A26" s="4" t="s">
        <v>6</v>
      </c>
      <c r="B26" s="3"/>
      <c r="C26" s="82">
        <v>1</v>
      </c>
      <c r="D26" s="82">
        <v>0</v>
      </c>
      <c r="E26" s="82">
        <v>0</v>
      </c>
      <c r="F26" s="233">
        <v>0</v>
      </c>
      <c r="G26" s="82">
        <v>0</v>
      </c>
      <c r="H26" s="233">
        <v>0</v>
      </c>
      <c r="I26" s="233">
        <v>0</v>
      </c>
      <c r="J26" s="233">
        <v>0</v>
      </c>
      <c r="K26" s="226">
        <v>0</v>
      </c>
      <c r="L26" s="233">
        <v>0</v>
      </c>
      <c r="M26" s="233">
        <v>0</v>
      </c>
      <c r="N26" s="233">
        <v>0</v>
      </c>
      <c r="O26" s="233">
        <v>0</v>
      </c>
      <c r="P26" s="82">
        <v>0</v>
      </c>
      <c r="Q26" s="82">
        <v>0</v>
      </c>
      <c r="R26" s="82">
        <v>0</v>
      </c>
      <c r="S26" s="82">
        <v>0</v>
      </c>
      <c r="T26" s="226">
        <v>0</v>
      </c>
      <c r="U26" s="233">
        <v>0</v>
      </c>
      <c r="V26" s="233">
        <v>0</v>
      </c>
      <c r="W26" s="233">
        <v>0</v>
      </c>
      <c r="X26" s="233">
        <v>0</v>
      </c>
      <c r="Y26" s="82">
        <v>0</v>
      </c>
      <c r="Z26" s="233">
        <v>0</v>
      </c>
      <c r="AA26" s="233">
        <v>0</v>
      </c>
      <c r="AB26" s="233">
        <v>0</v>
      </c>
      <c r="AC26" s="233">
        <v>0</v>
      </c>
      <c r="AD26" s="233">
        <v>0</v>
      </c>
      <c r="AE26" s="233">
        <v>0</v>
      </c>
      <c r="AF26" s="255">
        <v>0</v>
      </c>
      <c r="AG26" s="233">
        <v>0</v>
      </c>
      <c r="AH26" s="233">
        <v>0</v>
      </c>
      <c r="AI26" s="32"/>
      <c r="AN26" s="21">
        <f t="shared" si="2"/>
        <v>3.125E-2</v>
      </c>
      <c r="AO26" s="21">
        <f t="shared" si="2"/>
        <v>3.125E-2</v>
      </c>
      <c r="AP26" s="21">
        <f t="shared" si="3"/>
        <v>0.17677669529663689</v>
      </c>
      <c r="AQ26" s="21">
        <f t="shared" si="6"/>
        <v>-0.32230339059327379</v>
      </c>
      <c r="AR26" s="21">
        <f t="shared" si="6"/>
        <v>-0.32230339059327379</v>
      </c>
      <c r="AS26" s="21">
        <f t="shared" si="7"/>
        <v>0.38480339059327379</v>
      </c>
      <c r="AT26" s="21">
        <f t="shared" si="7"/>
        <v>0.38480339059327379</v>
      </c>
      <c r="AV26" s="3" t="s">
        <v>6</v>
      </c>
      <c r="AX26" s="155">
        <f t="shared" si="8"/>
        <v>5.4800775541957432</v>
      </c>
      <c r="AY26" s="155">
        <f t="shared" si="19"/>
        <v>0.17677669529663687</v>
      </c>
      <c r="AZ26" s="155">
        <f t="shared" si="20"/>
        <v>0.17677669529663687</v>
      </c>
      <c r="BA26" s="155">
        <f t="shared" si="21"/>
        <v>0.17677669529663687</v>
      </c>
      <c r="BB26" s="155">
        <f t="shared" si="22"/>
        <v>0.17677669529663687</v>
      </c>
      <c r="BC26" s="155">
        <f t="shared" ref="BC26:BD28" si="41">ABS((H26-$AN26)/$AP26)</f>
        <v>0.17677669529663687</v>
      </c>
      <c r="BD26" s="155">
        <f t="shared" si="41"/>
        <v>0.17677669529663687</v>
      </c>
      <c r="BE26" s="155">
        <f t="shared" si="23"/>
        <v>0.17677669529663687</v>
      </c>
      <c r="BF26" s="155">
        <f t="shared" si="24"/>
        <v>0.17677669529663687</v>
      </c>
      <c r="BG26" s="155">
        <f t="shared" si="25"/>
        <v>0.17677669529663687</v>
      </c>
      <c r="BH26" s="155">
        <f t="shared" si="26"/>
        <v>0.17677669529663687</v>
      </c>
      <c r="BI26" s="155">
        <f t="shared" si="27"/>
        <v>0.17677669529663687</v>
      </c>
      <c r="BJ26" s="155">
        <f t="shared" si="28"/>
        <v>0.17677669529663687</v>
      </c>
      <c r="BK26" s="155">
        <f t="shared" si="29"/>
        <v>0.17677669529663687</v>
      </c>
      <c r="BL26" s="155">
        <f t="shared" si="30"/>
        <v>0.17677669529663687</v>
      </c>
      <c r="BM26" s="155">
        <f t="shared" si="31"/>
        <v>0.17677669529663687</v>
      </c>
      <c r="BN26" s="155">
        <f t="shared" si="32"/>
        <v>0.17677669529663687</v>
      </c>
      <c r="BO26" s="155">
        <f t="shared" si="33"/>
        <v>0.17677669529663687</v>
      </c>
      <c r="BP26" s="155">
        <f t="shared" si="34"/>
        <v>0.17677669529663687</v>
      </c>
      <c r="BQ26" s="155">
        <f t="shared" si="35"/>
        <v>0.17677669529663687</v>
      </c>
      <c r="BR26" s="155">
        <f t="shared" si="36"/>
        <v>0.17677669529663687</v>
      </c>
      <c r="BS26" s="155">
        <f t="shared" si="37"/>
        <v>0.17677669529663687</v>
      </c>
      <c r="BT26" s="155">
        <f t="shared" si="38"/>
        <v>0.17677669529663687</v>
      </c>
      <c r="BU26" s="155">
        <f t="shared" si="39"/>
        <v>0.17677669529663687</v>
      </c>
      <c r="BV26" s="155">
        <f t="shared" si="40"/>
        <v>0.17677669529663687</v>
      </c>
      <c r="BW26" s="155">
        <f t="shared" si="13"/>
        <v>0.17677669529663687</v>
      </c>
      <c r="BX26" s="155">
        <f t="shared" si="14"/>
        <v>0.17677669529663687</v>
      </c>
      <c r="BY26" s="155">
        <f t="shared" si="15"/>
        <v>0.17677669529663687</v>
      </c>
      <c r="BZ26" s="155">
        <f t="shared" si="16"/>
        <v>0.17677669529663687</v>
      </c>
      <c r="CA26" s="155">
        <f t="shared" si="17"/>
        <v>0.17677669529663687</v>
      </c>
      <c r="CB26" s="155">
        <f t="shared" si="18"/>
        <v>0.17677669529663687</v>
      </c>
      <c r="FT26" s="5"/>
      <c r="FU26" s="5"/>
      <c r="FV26" s="5"/>
      <c r="FW26" s="5"/>
      <c r="FX26" s="5"/>
    </row>
    <row r="27" spans="1:180" customFormat="1" x14ac:dyDescent="0.3">
      <c r="A27" s="4" t="s">
        <v>7</v>
      </c>
      <c r="B27" s="3"/>
      <c r="C27" s="82">
        <v>3</v>
      </c>
      <c r="D27" s="82">
        <v>1</v>
      </c>
      <c r="E27" s="82">
        <v>0</v>
      </c>
      <c r="F27" s="233">
        <v>0</v>
      </c>
      <c r="G27" s="82">
        <v>0</v>
      </c>
      <c r="H27" s="233">
        <v>0</v>
      </c>
      <c r="I27" s="233">
        <v>0</v>
      </c>
      <c r="J27" s="233">
        <v>0</v>
      </c>
      <c r="K27" s="226">
        <v>0</v>
      </c>
      <c r="L27" s="233">
        <v>1</v>
      </c>
      <c r="M27" s="233">
        <v>0</v>
      </c>
      <c r="N27" s="233">
        <v>0</v>
      </c>
      <c r="O27" s="233">
        <v>0.8</v>
      </c>
      <c r="P27" s="82">
        <v>0</v>
      </c>
      <c r="Q27" s="82">
        <v>0</v>
      </c>
      <c r="R27" s="82">
        <v>0</v>
      </c>
      <c r="S27" s="82">
        <v>0</v>
      </c>
      <c r="T27" s="226">
        <v>0</v>
      </c>
      <c r="U27" s="233">
        <v>0</v>
      </c>
      <c r="V27" s="233">
        <v>0</v>
      </c>
      <c r="W27" s="233">
        <v>0</v>
      </c>
      <c r="X27" s="233">
        <v>2</v>
      </c>
      <c r="Y27" s="82">
        <v>0</v>
      </c>
      <c r="Z27" s="233">
        <v>0</v>
      </c>
      <c r="AA27" s="233">
        <v>0.6</v>
      </c>
      <c r="AB27" s="233">
        <v>0</v>
      </c>
      <c r="AC27" s="233">
        <v>0</v>
      </c>
      <c r="AD27" s="233">
        <v>0</v>
      </c>
      <c r="AE27" s="233">
        <v>0</v>
      </c>
      <c r="AF27" s="255">
        <v>0</v>
      </c>
      <c r="AG27" s="233">
        <v>1</v>
      </c>
      <c r="AH27" s="233">
        <v>0</v>
      </c>
      <c r="AI27" s="32"/>
      <c r="AN27" s="21">
        <f t="shared" si="2"/>
        <v>0.29375000000000001</v>
      </c>
      <c r="AO27" s="21">
        <f t="shared" si="2"/>
        <v>0.29375000000000001</v>
      </c>
      <c r="AP27" s="21">
        <f t="shared" si="3"/>
        <v>0.67772746449367993</v>
      </c>
      <c r="AQ27" s="21">
        <f t="shared" si="6"/>
        <v>-1.0617049289873599</v>
      </c>
      <c r="AR27" s="21">
        <f t="shared" si="6"/>
        <v>-1.0617049289873599</v>
      </c>
      <c r="AS27" s="21">
        <f t="shared" si="7"/>
        <v>1.6492049289873598</v>
      </c>
      <c r="AT27" s="21">
        <f t="shared" si="7"/>
        <v>1.6492049289873598</v>
      </c>
      <c r="AV27" s="3" t="s">
        <v>7</v>
      </c>
      <c r="AX27" s="155">
        <f t="shared" si="8"/>
        <v>3.9931242893067624</v>
      </c>
      <c r="AY27" s="155">
        <f t="shared" si="19"/>
        <v>1.0420855535604254</v>
      </c>
      <c r="AZ27" s="155">
        <f t="shared" si="20"/>
        <v>0.4334338143127433</v>
      </c>
      <c r="BA27" s="155">
        <f t="shared" si="21"/>
        <v>0.4334338143127433</v>
      </c>
      <c r="BB27" s="155">
        <f t="shared" si="22"/>
        <v>0.4334338143127433</v>
      </c>
      <c r="BC27" s="155">
        <f t="shared" si="41"/>
        <v>0.4334338143127433</v>
      </c>
      <c r="BD27" s="155">
        <f t="shared" si="41"/>
        <v>0.4334338143127433</v>
      </c>
      <c r="BE27" s="155">
        <f t="shared" si="23"/>
        <v>0.4334338143127433</v>
      </c>
      <c r="BF27" s="155">
        <f t="shared" si="24"/>
        <v>0.4334338143127433</v>
      </c>
      <c r="BG27" s="155">
        <f t="shared" si="25"/>
        <v>1.0420855535604254</v>
      </c>
      <c r="BH27" s="155">
        <f t="shared" si="26"/>
        <v>0.4334338143127433</v>
      </c>
      <c r="BI27" s="155">
        <f t="shared" si="27"/>
        <v>0.4334338143127433</v>
      </c>
      <c r="BJ27" s="155">
        <f t="shared" si="28"/>
        <v>0.74698167998579179</v>
      </c>
      <c r="BK27" s="155">
        <f t="shared" si="29"/>
        <v>0.4334338143127433</v>
      </c>
      <c r="BL27" s="155">
        <f t="shared" si="30"/>
        <v>0.4334338143127433</v>
      </c>
      <c r="BM27" s="155">
        <f t="shared" si="31"/>
        <v>0.4334338143127433</v>
      </c>
      <c r="BN27" s="155">
        <f t="shared" si="32"/>
        <v>0.4334338143127433</v>
      </c>
      <c r="BO27" s="155">
        <f t="shared" si="33"/>
        <v>0.4334338143127433</v>
      </c>
      <c r="BP27" s="155">
        <f t="shared" si="34"/>
        <v>0.4334338143127433</v>
      </c>
      <c r="BQ27" s="155">
        <f t="shared" si="35"/>
        <v>0.4334338143127433</v>
      </c>
      <c r="BR27" s="155">
        <f t="shared" si="36"/>
        <v>2.5176049214335943</v>
      </c>
      <c r="BS27" s="155">
        <f t="shared" si="37"/>
        <v>0.4334338143127433</v>
      </c>
      <c r="BT27" s="155">
        <f t="shared" si="38"/>
        <v>0.4334338143127433</v>
      </c>
      <c r="BU27" s="155">
        <f t="shared" si="39"/>
        <v>0.45187780641115788</v>
      </c>
      <c r="BV27" s="155">
        <f t="shared" si="40"/>
        <v>0.4334338143127433</v>
      </c>
      <c r="BW27" s="155">
        <f t="shared" si="13"/>
        <v>0.4334338143127433</v>
      </c>
      <c r="BX27" s="155">
        <f t="shared" si="14"/>
        <v>0.4334338143127433</v>
      </c>
      <c r="BY27" s="155">
        <f t="shared" si="15"/>
        <v>0.4334338143127433</v>
      </c>
      <c r="BZ27" s="155">
        <f t="shared" si="16"/>
        <v>0.4334338143127433</v>
      </c>
      <c r="CA27" s="155">
        <f t="shared" si="17"/>
        <v>1.0420855535604254</v>
      </c>
      <c r="CB27" s="155">
        <f t="shared" si="18"/>
        <v>0.4334338143127433</v>
      </c>
      <c r="FT27" s="5"/>
      <c r="FU27" s="5"/>
      <c r="FV27" s="5"/>
      <c r="FW27" s="5"/>
      <c r="FX27" s="5"/>
    </row>
    <row r="28" spans="1:180" customFormat="1" x14ac:dyDescent="0.3">
      <c r="A28" s="4" t="s">
        <v>8</v>
      </c>
      <c r="B28" s="3"/>
      <c r="C28" s="82">
        <v>0</v>
      </c>
      <c r="D28" s="82">
        <v>0</v>
      </c>
      <c r="E28" s="82">
        <v>0</v>
      </c>
      <c r="F28" s="233">
        <v>0</v>
      </c>
      <c r="G28" s="82">
        <v>0</v>
      </c>
      <c r="H28" s="233">
        <v>0</v>
      </c>
      <c r="I28" s="233">
        <v>0</v>
      </c>
      <c r="J28" s="233">
        <v>0</v>
      </c>
      <c r="K28" s="226">
        <v>0</v>
      </c>
      <c r="L28" s="233">
        <v>1</v>
      </c>
      <c r="M28" s="233">
        <v>0</v>
      </c>
      <c r="N28" s="233">
        <v>0</v>
      </c>
      <c r="O28" s="233">
        <v>0</v>
      </c>
      <c r="P28" s="82">
        <v>4</v>
      </c>
      <c r="Q28" s="82">
        <v>0</v>
      </c>
      <c r="R28" s="82">
        <v>0</v>
      </c>
      <c r="S28" s="82">
        <v>0</v>
      </c>
      <c r="T28" s="226">
        <v>0</v>
      </c>
      <c r="U28" s="233">
        <v>0</v>
      </c>
      <c r="V28" s="233">
        <v>0</v>
      </c>
      <c r="W28" s="233">
        <v>0</v>
      </c>
      <c r="X28" s="256">
        <v>0</v>
      </c>
      <c r="Y28" s="82">
        <v>0</v>
      </c>
      <c r="Z28" s="233">
        <v>0</v>
      </c>
      <c r="AA28" s="233">
        <v>0</v>
      </c>
      <c r="AB28" s="233">
        <v>0</v>
      </c>
      <c r="AC28" s="233">
        <v>0</v>
      </c>
      <c r="AD28" s="233">
        <v>0</v>
      </c>
      <c r="AE28" s="233">
        <v>0</v>
      </c>
      <c r="AF28" s="255">
        <v>0</v>
      </c>
      <c r="AG28" s="233">
        <v>0</v>
      </c>
      <c r="AH28" s="233">
        <v>0</v>
      </c>
      <c r="AI28" s="32"/>
      <c r="AN28" s="21">
        <f t="shared" si="2"/>
        <v>0.15625</v>
      </c>
      <c r="AO28" s="21">
        <f t="shared" si="2"/>
        <v>0.15625</v>
      </c>
      <c r="AP28" s="21">
        <f t="shared" si="3"/>
        <v>0.72331561843428194</v>
      </c>
      <c r="AQ28" s="21">
        <f t="shared" si="6"/>
        <v>-1.2903812368685639</v>
      </c>
      <c r="AR28" s="21">
        <f t="shared" si="6"/>
        <v>-1.2903812368685639</v>
      </c>
      <c r="AS28" s="21">
        <f t="shared" si="7"/>
        <v>1.6028812368685639</v>
      </c>
      <c r="AT28" s="21">
        <f t="shared" si="7"/>
        <v>1.6028812368685639</v>
      </c>
      <c r="AV28" s="3" t="s">
        <v>8</v>
      </c>
      <c r="AX28" s="155">
        <f t="shared" si="8"/>
        <v>0.21601911533201099</v>
      </c>
      <c r="AY28" s="155">
        <f t="shared" si="19"/>
        <v>0.21601911533201099</v>
      </c>
      <c r="AZ28" s="155">
        <f t="shared" si="20"/>
        <v>0.21601911533201099</v>
      </c>
      <c r="BA28" s="155">
        <f t="shared" si="21"/>
        <v>0.21601911533201099</v>
      </c>
      <c r="BB28" s="155">
        <f t="shared" si="22"/>
        <v>0.21601911533201099</v>
      </c>
      <c r="BC28" s="155">
        <f t="shared" si="41"/>
        <v>0.21601911533201099</v>
      </c>
      <c r="BD28" s="155">
        <f t="shared" si="41"/>
        <v>0.21601911533201099</v>
      </c>
      <c r="BE28" s="155">
        <f t="shared" si="23"/>
        <v>0.21601911533201099</v>
      </c>
      <c r="BF28" s="155">
        <f t="shared" si="24"/>
        <v>0.21601911533201099</v>
      </c>
      <c r="BG28" s="155">
        <f t="shared" si="25"/>
        <v>1.1665032227928593</v>
      </c>
      <c r="BH28" s="155">
        <f t="shared" si="26"/>
        <v>0.21601911533201099</v>
      </c>
      <c r="BI28" s="155">
        <f t="shared" si="27"/>
        <v>0.21601911533201099</v>
      </c>
      <c r="BJ28" s="155">
        <f t="shared" si="28"/>
        <v>0.21601911533201099</v>
      </c>
      <c r="BK28" s="155">
        <f t="shared" si="29"/>
        <v>5.3140702371674706</v>
      </c>
      <c r="BL28" s="155">
        <f t="shared" si="30"/>
        <v>0.21601911533201099</v>
      </c>
      <c r="BM28" s="155">
        <f t="shared" si="31"/>
        <v>0.21601911533201099</v>
      </c>
      <c r="BN28" s="155">
        <f t="shared" si="32"/>
        <v>0.21601911533201099</v>
      </c>
      <c r="BO28" s="155">
        <f t="shared" si="33"/>
        <v>0.21601911533201099</v>
      </c>
      <c r="BP28" s="155">
        <f t="shared" si="34"/>
        <v>0.21601911533201099</v>
      </c>
      <c r="BQ28" s="155">
        <f t="shared" si="35"/>
        <v>0.21601911533201099</v>
      </c>
      <c r="BR28" s="155">
        <f t="shared" si="36"/>
        <v>0.21601911533201099</v>
      </c>
      <c r="BS28" s="155">
        <f t="shared" si="37"/>
        <v>0.21601911533201099</v>
      </c>
      <c r="BT28" s="155">
        <f t="shared" si="38"/>
        <v>0.21601911533201099</v>
      </c>
      <c r="BU28" s="155">
        <f t="shared" si="39"/>
        <v>0.21601911533201099</v>
      </c>
      <c r="BV28" s="155">
        <f t="shared" si="40"/>
        <v>0.21601911533201099</v>
      </c>
      <c r="BW28" s="155">
        <f t="shared" si="13"/>
        <v>0.21601911533201099</v>
      </c>
      <c r="BX28" s="155">
        <f t="shared" si="14"/>
        <v>0.21601911533201099</v>
      </c>
      <c r="BY28" s="155">
        <f t="shared" si="15"/>
        <v>0.21601911533201099</v>
      </c>
      <c r="BZ28" s="155">
        <f t="shared" si="16"/>
        <v>0.21601911533201099</v>
      </c>
      <c r="CA28" s="155">
        <f t="shared" si="17"/>
        <v>0.21601911533201099</v>
      </c>
      <c r="CB28" s="155">
        <f t="shared" si="18"/>
        <v>0.21601911533201099</v>
      </c>
      <c r="FT28" s="5"/>
      <c r="FU28" s="5"/>
      <c r="FV28" s="5"/>
      <c r="FW28" s="5"/>
      <c r="FX28" s="5"/>
    </row>
    <row r="29" spans="1:180" customFormat="1" x14ac:dyDescent="0.3">
      <c r="A29" s="85" t="s">
        <v>9</v>
      </c>
      <c r="B29" s="3"/>
      <c r="C29" s="82">
        <v>0</v>
      </c>
      <c r="D29" s="82">
        <v>0</v>
      </c>
      <c r="E29" s="82">
        <v>0</v>
      </c>
      <c r="F29" s="233">
        <v>0</v>
      </c>
      <c r="G29" s="82">
        <v>0</v>
      </c>
      <c r="H29" s="233">
        <v>0</v>
      </c>
      <c r="I29" s="233">
        <v>0</v>
      </c>
      <c r="J29" s="233">
        <v>0</v>
      </c>
      <c r="K29" s="226">
        <v>0</v>
      </c>
      <c r="L29" s="233">
        <v>0</v>
      </c>
      <c r="M29" s="233">
        <v>0</v>
      </c>
      <c r="N29" s="233">
        <v>0</v>
      </c>
      <c r="O29" s="233">
        <v>0.8</v>
      </c>
      <c r="P29" s="82">
        <v>0</v>
      </c>
      <c r="Q29" s="82">
        <v>0</v>
      </c>
      <c r="R29" s="82">
        <v>0</v>
      </c>
      <c r="S29" s="82">
        <v>0</v>
      </c>
      <c r="T29" s="226">
        <v>0</v>
      </c>
      <c r="U29" s="233">
        <v>0</v>
      </c>
      <c r="V29" s="233">
        <v>6</v>
      </c>
      <c r="W29" s="233">
        <v>0</v>
      </c>
      <c r="X29" s="233">
        <v>0</v>
      </c>
      <c r="Y29" s="82">
        <v>0</v>
      </c>
      <c r="Z29" s="233">
        <v>0</v>
      </c>
      <c r="AA29" s="233">
        <v>0</v>
      </c>
      <c r="AB29" s="233">
        <v>0</v>
      </c>
      <c r="AC29" s="233">
        <v>0</v>
      </c>
      <c r="AD29" s="233">
        <v>0</v>
      </c>
      <c r="AE29" s="233">
        <v>0</v>
      </c>
      <c r="AF29" s="255">
        <v>0</v>
      </c>
      <c r="AG29" s="233">
        <v>0</v>
      </c>
      <c r="AH29" s="233">
        <v>0</v>
      </c>
      <c r="AN29" s="21">
        <f t="shared" si="2"/>
        <v>0.21249999999999999</v>
      </c>
      <c r="AO29" s="21">
        <f t="shared" si="2"/>
        <v>0.21249999999999999</v>
      </c>
      <c r="AP29" s="21">
        <f t="shared" si="3"/>
        <v>1.0655151714758271</v>
      </c>
      <c r="AQ29" s="21">
        <f t="shared" si="6"/>
        <v>-1.9185303429516543</v>
      </c>
      <c r="AR29" s="21">
        <f t="shared" si="6"/>
        <v>-1.9185303429516543</v>
      </c>
      <c r="AS29" s="21">
        <f t="shared" si="7"/>
        <v>2.3435303429516541</v>
      </c>
      <c r="AT29" s="21">
        <f t="shared" si="7"/>
        <v>2.3435303429516541</v>
      </c>
      <c r="AV29" s="29" t="s">
        <v>9</v>
      </c>
      <c r="AX29" s="155">
        <f t="shared" si="8"/>
        <v>0.19943404438406057</v>
      </c>
      <c r="AY29" s="155">
        <f t="shared" si="19"/>
        <v>0.19943404438406057</v>
      </c>
      <c r="AZ29" s="155">
        <f t="shared" si="20"/>
        <v>0.19943404438406057</v>
      </c>
      <c r="BA29" s="155">
        <f t="shared" si="21"/>
        <v>0.19943404438406057</v>
      </c>
      <c r="BB29" s="155">
        <f t="shared" si="22"/>
        <v>0.19943404438406057</v>
      </c>
      <c r="BC29" s="155">
        <f t="shared" ref="BC29" si="42">ABS((H29-$AN29)/$AP29)</f>
        <v>0.19943404438406057</v>
      </c>
      <c r="BD29" s="155">
        <f t="shared" ref="BD29" si="43">ABS((I29-$AN29)/$AP29)</f>
        <v>0.19943404438406057</v>
      </c>
      <c r="BE29" s="155">
        <f t="shared" si="23"/>
        <v>0.19943404438406057</v>
      </c>
      <c r="BF29" s="155">
        <f t="shared" si="24"/>
        <v>0.19943404438406057</v>
      </c>
      <c r="BG29" s="155">
        <f t="shared" si="25"/>
        <v>0.19943404438406057</v>
      </c>
      <c r="BH29" s="155">
        <f t="shared" si="26"/>
        <v>0.19943404438406057</v>
      </c>
      <c r="BI29" s="155">
        <f t="shared" si="27"/>
        <v>0.19943404438406057</v>
      </c>
      <c r="BJ29" s="155">
        <f t="shared" si="28"/>
        <v>0.55137647565004977</v>
      </c>
      <c r="BK29" s="155">
        <f t="shared" si="29"/>
        <v>0.19943404438406057</v>
      </c>
      <c r="BL29" s="155">
        <f t="shared" si="30"/>
        <v>0.19943404438406057</v>
      </c>
      <c r="BM29" s="155">
        <f t="shared" si="31"/>
        <v>0.19943404438406057</v>
      </c>
      <c r="BN29" s="155">
        <f t="shared" si="32"/>
        <v>0.19943404438406057</v>
      </c>
      <c r="BO29" s="155">
        <f t="shared" si="33"/>
        <v>0.19943404438406057</v>
      </c>
      <c r="BP29" s="155">
        <f t="shared" si="34"/>
        <v>0.19943404438406057</v>
      </c>
      <c r="BQ29" s="155">
        <f t="shared" ref="BQ29" si="44">ABS((V29-$AN29)/$AP29)</f>
        <v>5.4316448558717667</v>
      </c>
      <c r="BR29" s="155">
        <f t="shared" ref="BR29" si="45">ABS((W29-$AN29)/$AP29)</f>
        <v>0.19943404438406057</v>
      </c>
      <c r="BS29" s="155">
        <f t="shared" ref="BS29" si="46">ABS((X29-$AN29)/$AP29)</f>
        <v>0.19943404438406057</v>
      </c>
      <c r="BT29" s="155">
        <f t="shared" ref="BT29" si="47">ABS((Y29-$AN29)/$AP29)</f>
        <v>0.19943404438406057</v>
      </c>
      <c r="BU29" s="155">
        <f t="shared" ref="BU29" si="48">ABS((Z29-$AN29)/$AP29)</f>
        <v>0.19943404438406057</v>
      </c>
      <c r="BV29" s="155">
        <f t="shared" ref="BV29" si="49">ABS((AA29-$AN29)/$AP29)</f>
        <v>0.19943404438406057</v>
      </c>
      <c r="BW29" s="155">
        <f t="shared" ref="BW29" si="50">ABS((AB29-$AN29)/$AP29)</f>
        <v>0.19943404438406057</v>
      </c>
      <c r="BX29" s="155">
        <f t="shared" ref="BX29" si="51">ABS((AC29-$AN29)/$AP29)</f>
        <v>0.19943404438406057</v>
      </c>
      <c r="BY29" s="155">
        <f t="shared" ref="BY29" si="52">ABS((AD29-$AN29)/$AP29)</f>
        <v>0.19943404438406057</v>
      </c>
      <c r="BZ29" s="155">
        <f t="shared" ref="BZ29" si="53">ABS((AE29-$AN29)/$AP29)</f>
        <v>0.19943404438406057</v>
      </c>
      <c r="CA29" s="155">
        <f t="shared" ref="CA29" si="54">ABS((AF29-$AN29)/$AP29)</f>
        <v>0.19943404438406057</v>
      </c>
      <c r="CB29" s="155">
        <f t="shared" ref="CB29" si="55">ABS((AG29-$AN29)/$AP29)</f>
        <v>0.19943404438406057</v>
      </c>
      <c r="FB29" s="5"/>
      <c r="FC29" s="5"/>
      <c r="FD29" s="5"/>
      <c r="FE29" s="5"/>
      <c r="FF29" s="5"/>
    </row>
    <row r="30" spans="1:180" customFormat="1" x14ac:dyDescent="0.3">
      <c r="A30" s="4" t="s">
        <v>211</v>
      </c>
      <c r="B30" s="3"/>
      <c r="C30" s="47"/>
      <c r="D30" s="47">
        <v>1</v>
      </c>
      <c r="E30" s="111"/>
      <c r="F30" s="132"/>
      <c r="G30" s="111"/>
      <c r="H30" s="132"/>
      <c r="I30" s="132"/>
      <c r="J30" s="214"/>
      <c r="K30" s="218"/>
      <c r="L30" s="132"/>
      <c r="M30" s="132"/>
      <c r="N30" s="214"/>
      <c r="O30" s="132"/>
      <c r="P30" s="111"/>
      <c r="Q30" s="111"/>
      <c r="R30" s="47"/>
      <c r="S30" s="47"/>
      <c r="T30" s="226"/>
      <c r="U30" s="132"/>
      <c r="V30" s="132"/>
      <c r="W30" s="228"/>
      <c r="X30" s="132"/>
      <c r="Y30" s="47"/>
      <c r="Z30" s="132"/>
      <c r="AA30" s="214"/>
      <c r="AB30" s="214"/>
      <c r="AC30" s="132"/>
      <c r="AD30" s="132"/>
      <c r="AE30" s="132"/>
      <c r="AF30" s="246"/>
      <c r="AG30" s="132"/>
      <c r="AH30" s="132"/>
      <c r="AN30" s="21"/>
      <c r="AO30" s="21"/>
      <c r="AP30" s="21"/>
      <c r="AQ30" s="21"/>
      <c r="AR30" s="21"/>
      <c r="AS30" s="21"/>
      <c r="AT30" s="21"/>
      <c r="AV30" s="158"/>
      <c r="AX30" s="155"/>
      <c r="AY30" s="155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5"/>
      <c r="BK30" s="155"/>
      <c r="BL30" s="155"/>
      <c r="BM30" s="155"/>
      <c r="BN30" s="155"/>
      <c r="BO30" s="155"/>
      <c r="BP30" s="155"/>
      <c r="BQ30" s="155"/>
      <c r="BR30" s="155"/>
      <c r="BS30" s="155"/>
      <c r="BT30" s="155"/>
      <c r="BU30" s="155"/>
      <c r="BV30" s="155"/>
      <c r="BW30" s="155"/>
      <c r="BX30" s="155"/>
      <c r="BY30" s="155"/>
      <c r="BZ30" s="155"/>
      <c r="CA30" s="155"/>
      <c r="FB30" s="5"/>
      <c r="FC30" s="5"/>
      <c r="FD30" s="5"/>
      <c r="FE30" s="5"/>
      <c r="FF30" s="5"/>
    </row>
    <row r="31" spans="1:180" customFormat="1" x14ac:dyDescent="0.3">
      <c r="A31" s="85"/>
      <c r="B31" s="3"/>
      <c r="C31" s="47"/>
      <c r="D31" s="111"/>
      <c r="E31" s="111"/>
      <c r="F31" s="132"/>
      <c r="G31" s="111"/>
      <c r="H31" s="132"/>
      <c r="I31" s="132"/>
      <c r="J31" s="214"/>
      <c r="K31" s="218"/>
      <c r="L31" s="132"/>
      <c r="M31" s="132"/>
      <c r="N31" s="214"/>
      <c r="O31" s="132"/>
      <c r="P31" s="111"/>
      <c r="Q31" s="111"/>
      <c r="R31" s="47"/>
      <c r="S31" s="47"/>
      <c r="T31" s="226"/>
      <c r="U31" s="132"/>
      <c r="V31" s="132"/>
      <c r="W31" s="228"/>
      <c r="X31" s="258" t="s">
        <v>191</v>
      </c>
      <c r="Y31" s="47"/>
      <c r="Z31" s="132"/>
      <c r="AA31" s="132"/>
      <c r="AB31" s="214"/>
      <c r="AC31" s="257" t="s">
        <v>201</v>
      </c>
      <c r="AD31" s="132"/>
      <c r="AE31" s="132"/>
      <c r="AF31" s="246"/>
      <c r="AG31" s="132"/>
      <c r="AH31" s="132"/>
      <c r="AN31" s="21"/>
      <c r="AO31" s="21"/>
      <c r="AP31" s="21"/>
      <c r="AQ31" s="21"/>
      <c r="AR31" s="21"/>
      <c r="AS31" s="21"/>
      <c r="AT31" s="21"/>
      <c r="AV31" s="29"/>
      <c r="AX31" s="155"/>
      <c r="AY31" s="155"/>
      <c r="AZ31" s="155"/>
      <c r="BA31" s="155"/>
      <c r="BB31" s="155"/>
      <c r="BC31" s="155"/>
      <c r="BD31" s="155"/>
      <c r="BE31" s="155"/>
      <c r="BF31" s="155"/>
      <c r="BG31" s="155"/>
      <c r="BH31" s="155"/>
      <c r="BI31" s="155"/>
      <c r="BJ31" s="155"/>
      <c r="BK31" s="155"/>
      <c r="BL31" s="155"/>
      <c r="BM31" s="155"/>
      <c r="BN31" s="155"/>
      <c r="BO31" s="155"/>
      <c r="BP31" s="155"/>
      <c r="BQ31" s="155"/>
      <c r="BR31" s="155"/>
      <c r="BS31" s="155"/>
      <c r="BT31" s="155"/>
      <c r="BU31" s="155"/>
      <c r="BV31" s="155"/>
      <c r="BW31" s="155"/>
      <c r="BX31" s="155"/>
      <c r="BY31" s="155"/>
      <c r="BZ31" s="155"/>
      <c r="CA31" s="155"/>
      <c r="FB31" s="5"/>
      <c r="FC31" s="5"/>
      <c r="FD31" s="5"/>
      <c r="FE31" s="5"/>
      <c r="FF31" s="5"/>
    </row>
    <row r="32" spans="1:180" customFormat="1" x14ac:dyDescent="0.3">
      <c r="A32" s="85"/>
      <c r="B32" s="29"/>
      <c r="C32" s="47"/>
      <c r="D32" s="111"/>
      <c r="E32" s="111"/>
      <c r="F32" s="132"/>
      <c r="G32" s="111"/>
      <c r="H32" s="132"/>
      <c r="I32" s="132"/>
      <c r="J32" s="214"/>
      <c r="K32" s="218"/>
      <c r="L32" s="132"/>
      <c r="M32" s="132"/>
      <c r="N32" s="214"/>
      <c r="O32" s="132"/>
      <c r="P32" s="111"/>
      <c r="Q32" s="111"/>
      <c r="R32" s="47"/>
      <c r="S32" s="47"/>
      <c r="T32" s="226"/>
      <c r="U32" s="132"/>
      <c r="V32" s="132"/>
      <c r="W32" s="228"/>
      <c r="X32" s="132"/>
      <c r="Y32" s="47"/>
      <c r="Z32" s="132"/>
      <c r="AA32" s="132"/>
      <c r="AB32" s="214"/>
      <c r="AC32" s="132"/>
      <c r="AD32" s="132"/>
      <c r="AE32" s="132"/>
      <c r="AF32" s="246"/>
      <c r="AG32" s="132"/>
      <c r="AH32" s="132"/>
      <c r="AV32" s="29"/>
      <c r="AX32" s="155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  <c r="BK32" s="155"/>
      <c r="BL32" s="155"/>
      <c r="BM32" s="155"/>
      <c r="BN32" s="155"/>
      <c r="BO32" s="155"/>
      <c r="BP32" s="155"/>
      <c r="BQ32" s="155"/>
      <c r="BR32" s="155"/>
      <c r="BS32" s="155"/>
      <c r="BT32" s="155"/>
      <c r="BU32" s="155"/>
      <c r="BV32" s="155"/>
      <c r="BW32" s="155"/>
      <c r="BX32" s="155"/>
      <c r="BY32" s="155"/>
      <c r="BZ32" s="155"/>
      <c r="CA32" s="155"/>
      <c r="FB32" s="5"/>
      <c r="FC32" s="5"/>
      <c r="FD32" s="5"/>
      <c r="FE32" s="5"/>
      <c r="FF32" s="5"/>
    </row>
    <row r="33" spans="1:183" x14ac:dyDescent="0.3">
      <c r="A33" s="85" t="s">
        <v>105</v>
      </c>
      <c r="C33" s="82"/>
      <c r="D33" s="111"/>
      <c r="E33" s="82"/>
      <c r="F33" s="132"/>
      <c r="G33" s="111"/>
      <c r="H33" s="132"/>
      <c r="I33" s="132"/>
      <c r="J33" s="214"/>
      <c r="K33" s="218"/>
      <c r="L33" s="132"/>
      <c r="M33" s="132"/>
      <c r="N33" s="214"/>
      <c r="O33" s="132"/>
      <c r="P33" s="111"/>
      <c r="Q33" s="111"/>
      <c r="R33" s="82"/>
      <c r="S33" s="47"/>
      <c r="T33" s="226"/>
      <c r="U33" s="132"/>
      <c r="V33" s="132"/>
      <c r="W33" s="228"/>
      <c r="X33" s="132"/>
      <c r="Y33" s="47"/>
      <c r="Z33" s="132"/>
      <c r="AA33" s="132"/>
      <c r="AB33" s="214"/>
      <c r="AC33" s="132"/>
      <c r="AD33" s="132"/>
      <c r="AE33" s="132"/>
      <c r="AF33" s="246"/>
      <c r="AG33" s="132"/>
      <c r="AH33" s="132"/>
      <c r="AN33" s="21"/>
      <c r="AO33" s="21"/>
      <c r="AP33" s="21"/>
      <c r="AQ33" s="21"/>
      <c r="AR33" s="21"/>
      <c r="AS33" s="21"/>
      <c r="AT33" s="21">
        <f>$AN33+2*$AP33</f>
        <v>0</v>
      </c>
      <c r="AV33" s="29" t="s">
        <v>105</v>
      </c>
      <c r="AX33" s="155"/>
      <c r="AY33" s="155"/>
      <c r="AZ33" s="155"/>
      <c r="BA33" s="155"/>
      <c r="BB33" s="155"/>
      <c r="BC33" s="155"/>
      <c r="BD33" s="155"/>
      <c r="BE33" s="155"/>
      <c r="BF33" s="155"/>
      <c r="BG33" s="155"/>
      <c r="BH33" s="155"/>
      <c r="BI33" s="155"/>
      <c r="BJ33" s="155"/>
      <c r="BK33" s="155"/>
      <c r="BL33" s="155"/>
      <c r="BM33" s="155"/>
      <c r="BN33" s="155"/>
      <c r="BO33" s="155"/>
      <c r="BP33" s="155"/>
      <c r="BQ33" s="155"/>
      <c r="BR33" s="155"/>
      <c r="BS33" s="155"/>
      <c r="BT33" s="155"/>
      <c r="BU33" s="155"/>
      <c r="BV33" s="155"/>
      <c r="BW33" s="155"/>
      <c r="BX33" s="155"/>
      <c r="BY33" s="155"/>
      <c r="BZ33" s="155"/>
      <c r="CA33" s="155"/>
      <c r="CB33" s="155"/>
      <c r="FB33" s="5"/>
      <c r="FC33" s="5"/>
      <c r="FD33" s="5"/>
      <c r="FE33" s="5"/>
      <c r="FF33" s="5"/>
      <c r="FW33"/>
      <c r="FX33"/>
      <c r="FY33"/>
      <c r="FZ33"/>
      <c r="GA33"/>
    </row>
    <row r="34" spans="1:183" ht="13.2" customHeight="1" x14ac:dyDescent="0.3">
      <c r="A34" s="85"/>
      <c r="B34" s="29"/>
      <c r="C34" s="47"/>
      <c r="D34" s="111"/>
      <c r="E34" s="111"/>
      <c r="F34" s="132"/>
      <c r="G34" s="111"/>
      <c r="H34" s="132"/>
      <c r="I34" s="132"/>
      <c r="J34" s="214"/>
      <c r="K34" s="218"/>
      <c r="L34" s="132"/>
      <c r="M34" s="132"/>
      <c r="N34" s="214"/>
      <c r="O34" s="132"/>
      <c r="P34" s="111"/>
      <c r="Q34" s="111"/>
      <c r="R34" s="47"/>
      <c r="S34" s="47"/>
      <c r="T34" s="226"/>
      <c r="U34" s="132"/>
      <c r="V34" s="132"/>
      <c r="W34" s="228"/>
      <c r="X34" s="132"/>
      <c r="Y34" s="47"/>
      <c r="Z34" s="132"/>
      <c r="AA34" s="132"/>
      <c r="AB34" s="214"/>
      <c r="AC34" s="132"/>
      <c r="AD34" s="132"/>
      <c r="AE34" s="132"/>
      <c r="AF34" s="246"/>
      <c r="AG34" s="132"/>
      <c r="AH34" s="132"/>
      <c r="FE34" s="5"/>
      <c r="FF34" s="5"/>
      <c r="FG34" s="5"/>
      <c r="FH34" s="5"/>
      <c r="FI34" s="5"/>
      <c r="FW34"/>
      <c r="FX34"/>
      <c r="FY34"/>
      <c r="FZ34"/>
      <c r="GA34"/>
    </row>
    <row r="35" spans="1:183" ht="13.2" customHeight="1" x14ac:dyDescent="0.3">
      <c r="A35" s="98"/>
      <c r="B35" s="29"/>
      <c r="C35" s="47"/>
      <c r="D35" s="111"/>
      <c r="E35" s="111"/>
      <c r="F35" s="132"/>
      <c r="G35" s="111"/>
      <c r="H35" s="132"/>
      <c r="I35" s="132"/>
      <c r="J35" s="214"/>
      <c r="K35" s="218"/>
      <c r="L35" s="132"/>
      <c r="M35" s="132"/>
      <c r="N35" s="214"/>
      <c r="O35" s="132"/>
      <c r="P35" s="111"/>
      <c r="Q35" s="111"/>
      <c r="R35" s="47"/>
      <c r="S35" s="47"/>
      <c r="T35" s="226"/>
      <c r="U35" s="132"/>
      <c r="V35" s="132"/>
      <c r="W35" s="228"/>
      <c r="X35" s="132"/>
      <c r="Y35" s="111"/>
      <c r="Z35" s="132"/>
      <c r="AA35" s="132"/>
      <c r="AB35" s="214"/>
      <c r="AC35" s="132"/>
      <c r="AD35" s="132"/>
      <c r="AE35" s="132"/>
      <c r="AF35" s="246"/>
      <c r="AG35" s="132"/>
      <c r="AH35" s="132"/>
      <c r="FE35" s="5"/>
      <c r="FF35" s="5"/>
      <c r="FG35" s="5"/>
      <c r="FH35" s="5"/>
      <c r="FI35" s="5"/>
      <c r="FW35"/>
      <c r="FX35"/>
      <c r="FY35"/>
      <c r="FZ35"/>
      <c r="GA35"/>
    </row>
    <row r="36" spans="1:183" ht="12.9" thickBot="1" x14ac:dyDescent="0.35">
      <c r="A36" s="84" t="s">
        <v>10</v>
      </c>
      <c r="B36" s="29"/>
      <c r="C36" s="47"/>
      <c r="D36" s="111"/>
      <c r="E36" s="111"/>
      <c r="F36" s="132"/>
      <c r="G36" s="111"/>
      <c r="H36" s="132"/>
      <c r="I36" s="132"/>
      <c r="J36" s="214"/>
      <c r="K36" s="111"/>
      <c r="L36" s="132"/>
      <c r="M36" s="132"/>
      <c r="N36" s="214"/>
      <c r="O36" s="132"/>
      <c r="P36" s="111"/>
      <c r="Q36" s="111"/>
      <c r="R36" s="47"/>
      <c r="S36" s="47"/>
      <c r="T36" s="226"/>
      <c r="U36" s="132"/>
      <c r="V36" s="132"/>
      <c r="W36" s="228"/>
      <c r="X36" s="132"/>
      <c r="Y36" s="111"/>
      <c r="Z36" s="132"/>
      <c r="AA36" s="132"/>
      <c r="AB36" s="214"/>
      <c r="AC36" s="132"/>
      <c r="AD36" s="132"/>
      <c r="AE36" s="132"/>
      <c r="AF36" s="246"/>
      <c r="AG36" s="132"/>
      <c r="AH36" s="132"/>
      <c r="AV36" s="157" t="s">
        <v>117</v>
      </c>
      <c r="AX36" s="156">
        <f>SUM(AX12:AX33)</f>
        <v>15.088998606613686</v>
      </c>
      <c r="AY36" s="156">
        <f t="shared" ref="AY36:CA36" si="56">SUM(AY12:AY33)</f>
        <v>10.264311352416625</v>
      </c>
      <c r="AZ36" s="156">
        <f t="shared" si="56"/>
        <v>6.5556491727997317</v>
      </c>
      <c r="BA36" s="156">
        <f t="shared" si="56"/>
        <v>10.17961341694814</v>
      </c>
      <c r="BB36" s="156">
        <f t="shared" si="56"/>
        <v>7.4419369607050507</v>
      </c>
      <c r="BC36" s="156">
        <f t="shared" si="56"/>
        <v>6.2829159314888052</v>
      </c>
      <c r="BD36" s="156">
        <f t="shared" si="56"/>
        <v>9.3179318019735327</v>
      </c>
      <c r="BE36" s="156">
        <f t="shared" si="56"/>
        <v>6.8242452375319864</v>
      </c>
      <c r="BF36" s="156">
        <f t="shared" si="56"/>
        <v>5.5276538649325317</v>
      </c>
      <c r="BG36" s="156">
        <f t="shared" si="56"/>
        <v>8.6884443104334448</v>
      </c>
      <c r="BH36" s="156">
        <f t="shared" si="56"/>
        <v>23.190130689884452</v>
      </c>
      <c r="BI36" s="156">
        <f t="shared" si="56"/>
        <v>4.5573087141738906</v>
      </c>
      <c r="BJ36" s="156">
        <f t="shared" si="56"/>
        <v>11.391889212257315</v>
      </c>
      <c r="BK36" s="156">
        <f t="shared" si="56"/>
        <v>10.738849942089114</v>
      </c>
      <c r="BL36" s="156">
        <f t="shared" si="56"/>
        <v>8.5907075759795184</v>
      </c>
      <c r="BM36" s="156">
        <f t="shared" si="56"/>
        <v>5.3863113446909603</v>
      </c>
      <c r="BN36" s="156">
        <f t="shared" si="56"/>
        <v>8.2015218540463177</v>
      </c>
      <c r="BO36" s="156">
        <f t="shared" si="56"/>
        <v>5.0032408052206305</v>
      </c>
      <c r="BP36" s="156">
        <f t="shared" si="56"/>
        <v>5.8428600093375627</v>
      </c>
      <c r="BQ36" s="156">
        <f t="shared" si="56"/>
        <v>14.022211916343057</v>
      </c>
      <c r="BR36" s="156">
        <f t="shared" si="56"/>
        <v>11.934696540660081</v>
      </c>
      <c r="BS36" s="156">
        <f t="shared" si="56"/>
        <v>5.3045051108218386</v>
      </c>
      <c r="BT36" s="156">
        <f t="shared" si="56"/>
        <v>11.849322851794199</v>
      </c>
      <c r="BU36" s="156">
        <f t="shared" si="56"/>
        <v>6.2577815227596441</v>
      </c>
      <c r="BV36" s="156">
        <f t="shared" si="56"/>
        <v>7.8370596848154266</v>
      </c>
      <c r="BW36" s="156">
        <f t="shared" si="56"/>
        <v>6.5100061678267647</v>
      </c>
      <c r="BX36" s="156">
        <f t="shared" si="56"/>
        <v>6.4555194555954536</v>
      </c>
      <c r="BY36" s="156">
        <f t="shared" si="56"/>
        <v>6.0351921133567368</v>
      </c>
      <c r="BZ36" s="156">
        <f t="shared" si="56"/>
        <v>14.969279499097725</v>
      </c>
      <c r="CA36" s="156">
        <f t="shared" si="56"/>
        <v>5.4391334645227341</v>
      </c>
      <c r="CB36" s="156">
        <f t="shared" ref="CB36" si="57">SUM(CB12:CB33)</f>
        <v>5.5496354991949604</v>
      </c>
      <c r="FE36" s="5"/>
      <c r="FF36" s="5"/>
      <c r="FG36" s="5"/>
      <c r="FH36" s="5"/>
      <c r="FI36" s="5"/>
      <c r="FW36"/>
      <c r="FX36"/>
      <c r="FY36"/>
      <c r="FZ36"/>
      <c r="GA36"/>
    </row>
    <row r="37" spans="1:183" ht="12.9" thickTop="1" x14ac:dyDescent="0.3">
      <c r="A37" s="84" t="s">
        <v>11</v>
      </c>
      <c r="C37" s="47"/>
      <c r="D37" s="111"/>
      <c r="E37" s="111"/>
      <c r="F37" s="132"/>
      <c r="G37" s="111"/>
      <c r="H37" s="132"/>
      <c r="I37" s="132"/>
      <c r="J37" s="214"/>
      <c r="K37" s="111"/>
      <c r="L37" s="132"/>
      <c r="M37" s="132"/>
      <c r="N37" s="214"/>
      <c r="O37" s="132"/>
      <c r="P37" s="111"/>
      <c r="Q37" s="111"/>
      <c r="R37" s="47"/>
      <c r="S37" s="47"/>
      <c r="T37" s="226"/>
      <c r="U37" s="132"/>
      <c r="V37" s="132"/>
      <c r="W37" s="228"/>
      <c r="X37" s="132"/>
      <c r="Y37" s="111"/>
      <c r="Z37" s="132"/>
      <c r="AA37" s="132"/>
      <c r="AB37" s="214"/>
      <c r="AC37" s="132"/>
      <c r="AD37" s="132"/>
      <c r="AE37" s="132"/>
      <c r="AF37" s="246"/>
      <c r="AG37" s="132"/>
      <c r="AH37" s="132"/>
    </row>
    <row r="38" spans="1:183" x14ac:dyDescent="0.3">
      <c r="A38" s="4" t="s">
        <v>12</v>
      </c>
      <c r="C38" s="47"/>
      <c r="D38" s="111"/>
      <c r="E38" s="111"/>
      <c r="F38" s="132"/>
      <c r="G38" s="111"/>
      <c r="H38" s="132"/>
      <c r="I38" s="132"/>
      <c r="J38" s="214"/>
      <c r="K38" s="111"/>
      <c r="L38" s="132"/>
      <c r="M38" s="132"/>
      <c r="N38" s="214"/>
      <c r="O38" s="132"/>
      <c r="P38" s="111"/>
      <c r="Q38" s="111"/>
      <c r="R38" s="47"/>
      <c r="S38" s="47"/>
      <c r="T38" s="226"/>
      <c r="U38" s="132"/>
      <c r="V38" s="132"/>
      <c r="W38" s="228"/>
      <c r="X38" s="132"/>
      <c r="Y38" s="111"/>
      <c r="Z38" s="132"/>
      <c r="AA38" s="132"/>
      <c r="AB38" s="214"/>
      <c r="AC38" s="132"/>
      <c r="AD38" s="132"/>
      <c r="AE38" s="132"/>
      <c r="AF38" s="246"/>
      <c r="AG38" s="132"/>
      <c r="AH38" s="228"/>
      <c r="FE38" s="5"/>
      <c r="FF38" s="5"/>
      <c r="FG38" s="5"/>
      <c r="FH38" s="5"/>
      <c r="FI38" s="5"/>
      <c r="FW38"/>
      <c r="FX38"/>
      <c r="FY38"/>
      <c r="FZ38"/>
      <c r="GA38"/>
    </row>
    <row r="39" spans="1:183" ht="17.149999999999999" x14ac:dyDescent="0.3">
      <c r="A39" s="4" t="s">
        <v>13</v>
      </c>
      <c r="B39" s="22"/>
      <c r="C39" s="47"/>
      <c r="D39" s="111"/>
      <c r="E39" s="111"/>
      <c r="F39" s="132"/>
      <c r="G39" s="111"/>
      <c r="H39" s="132"/>
      <c r="I39" s="132"/>
      <c r="J39" s="214"/>
      <c r="K39" s="111"/>
      <c r="L39" s="132"/>
      <c r="M39" s="132"/>
      <c r="N39" s="214"/>
      <c r="O39" s="132"/>
      <c r="P39" s="111"/>
      <c r="Q39" s="111"/>
      <c r="R39" s="47"/>
      <c r="S39" s="112"/>
      <c r="T39" s="226"/>
      <c r="U39" s="132"/>
      <c r="V39" s="132"/>
      <c r="W39" s="228"/>
      <c r="X39" s="132"/>
      <c r="Y39" s="111"/>
      <c r="Z39" s="132"/>
      <c r="AA39" s="132"/>
      <c r="AB39" s="214"/>
      <c r="AC39" s="132"/>
      <c r="AD39" s="132"/>
      <c r="AE39" s="132"/>
      <c r="AF39" s="246"/>
      <c r="AG39" s="132"/>
      <c r="AH39" s="228"/>
      <c r="AW39" s="39"/>
      <c r="AX39" s="184"/>
      <c r="AY39" s="184"/>
      <c r="AZ39" s="184"/>
      <c r="BA39" s="184"/>
      <c r="BB39" s="184"/>
      <c r="BC39" s="184"/>
      <c r="BD39" s="184"/>
      <c r="BE39" s="184"/>
      <c r="BF39" s="184"/>
      <c r="BG39" s="184"/>
      <c r="BH39" s="184"/>
      <c r="BI39" s="184"/>
      <c r="BJ39" s="184"/>
      <c r="BK39" s="184"/>
      <c r="BL39" s="184"/>
      <c r="BM39" s="184"/>
      <c r="BN39" s="184"/>
      <c r="BO39" s="184"/>
      <c r="BP39" s="184"/>
      <c r="BQ39" s="184"/>
      <c r="BR39" s="184"/>
      <c r="BS39" s="184"/>
      <c r="BT39" s="184"/>
      <c r="BU39" s="184"/>
      <c r="BV39" s="184"/>
      <c r="BW39" s="184"/>
      <c r="FE39" s="5"/>
      <c r="FF39" s="5"/>
      <c r="FG39" s="5"/>
      <c r="FH39" s="5"/>
      <c r="FI39" s="5"/>
      <c r="FW39"/>
      <c r="FX39"/>
      <c r="FY39"/>
      <c r="FZ39"/>
      <c r="GA39"/>
    </row>
    <row r="40" spans="1:183" ht="17.149999999999999" x14ac:dyDescent="0.3">
      <c r="A40" s="4" t="s">
        <v>14</v>
      </c>
      <c r="B40" s="22"/>
      <c r="C40" s="47"/>
      <c r="D40" s="111"/>
      <c r="E40" s="111"/>
      <c r="F40" s="132"/>
      <c r="G40" s="111"/>
      <c r="H40" s="132"/>
      <c r="I40" s="132"/>
      <c r="J40" s="214"/>
      <c r="K40" s="111"/>
      <c r="L40" s="132"/>
      <c r="M40" s="132"/>
      <c r="N40" s="214"/>
      <c r="O40" s="132"/>
      <c r="P40" s="111"/>
      <c r="Q40" s="111"/>
      <c r="R40" s="47"/>
      <c r="S40" s="112"/>
      <c r="T40" s="226"/>
      <c r="U40" s="132"/>
      <c r="V40" s="132"/>
      <c r="W40" s="228"/>
      <c r="X40" s="132"/>
      <c r="Y40" s="111"/>
      <c r="Z40" s="132"/>
      <c r="AA40" s="132"/>
      <c r="AB40" s="214"/>
      <c r="AC40" s="132"/>
      <c r="AD40" s="132"/>
      <c r="AE40" s="132"/>
      <c r="AF40" s="246"/>
      <c r="AG40" s="132"/>
      <c r="AH40" s="228"/>
      <c r="AW40" s="39"/>
      <c r="AX40" s="184"/>
      <c r="AY40" s="184"/>
      <c r="AZ40" s="184"/>
      <c r="BA40" s="184"/>
      <c r="BB40" s="184"/>
      <c r="BC40" s="184"/>
      <c r="BD40" s="184"/>
      <c r="BE40" s="184"/>
      <c r="BF40" s="184"/>
      <c r="BG40" s="184"/>
      <c r="BH40" s="184"/>
      <c r="BI40" s="184"/>
      <c r="BJ40" s="184"/>
      <c r="BK40" s="184"/>
      <c r="BL40" s="184"/>
      <c r="BM40" s="184"/>
      <c r="BN40" s="184"/>
      <c r="BO40" s="184"/>
      <c r="BP40" s="184"/>
      <c r="BQ40" s="184"/>
      <c r="BR40" s="184"/>
      <c r="BS40" s="184"/>
      <c r="BT40" s="184"/>
      <c r="BU40" s="184"/>
      <c r="BV40" s="184"/>
      <c r="BW40" s="184"/>
      <c r="FE40" s="5"/>
      <c r="FF40" s="5"/>
      <c r="FG40" s="5"/>
      <c r="FH40" s="5"/>
      <c r="FI40" s="5"/>
      <c r="FW40"/>
      <c r="FX40"/>
      <c r="FY40"/>
      <c r="FZ40"/>
      <c r="GA40"/>
    </row>
    <row r="41" spans="1:183" ht="17.149999999999999" x14ac:dyDescent="0.3">
      <c r="A41" s="4" t="s">
        <v>15</v>
      </c>
      <c r="C41" s="47"/>
      <c r="D41" s="111"/>
      <c r="E41" s="111"/>
      <c r="F41" s="132"/>
      <c r="G41" s="111"/>
      <c r="H41" s="132"/>
      <c r="I41" s="132"/>
      <c r="J41" s="214"/>
      <c r="K41" s="111"/>
      <c r="L41" s="132"/>
      <c r="M41" s="132"/>
      <c r="N41" s="214"/>
      <c r="O41" s="132"/>
      <c r="P41" s="111"/>
      <c r="Q41" s="111"/>
      <c r="R41" s="47">
        <v>1</v>
      </c>
      <c r="S41" s="112"/>
      <c r="T41" s="226"/>
      <c r="U41" s="132"/>
      <c r="V41" s="132"/>
      <c r="W41" s="228"/>
      <c r="X41" s="132" t="s">
        <v>192</v>
      </c>
      <c r="Y41" s="111"/>
      <c r="Z41" s="132"/>
      <c r="AA41" s="132"/>
      <c r="AB41" s="214"/>
      <c r="AC41" s="132"/>
      <c r="AD41" s="132"/>
      <c r="AE41" s="132"/>
      <c r="AF41" s="246"/>
      <c r="AG41" s="132"/>
      <c r="AH41" s="228"/>
      <c r="AW41" s="39"/>
      <c r="AX41" s="184"/>
      <c r="AY41" s="184"/>
      <c r="AZ41" s="184"/>
      <c r="BA41" s="184"/>
      <c r="BB41" s="184"/>
      <c r="BC41" s="184"/>
      <c r="BD41" s="184"/>
      <c r="BE41" s="184"/>
      <c r="BF41" s="184"/>
      <c r="BG41" s="184"/>
      <c r="BH41" s="184"/>
      <c r="BI41" s="184"/>
      <c r="BJ41" s="184"/>
      <c r="BK41" s="184"/>
      <c r="BL41" s="184"/>
      <c r="BM41" s="184"/>
      <c r="BN41" s="184"/>
      <c r="BO41" s="184"/>
      <c r="BP41" s="184"/>
      <c r="BQ41" s="184"/>
      <c r="BR41" s="184"/>
      <c r="BS41" s="184"/>
      <c r="BT41" s="184"/>
      <c r="BU41" s="184"/>
      <c r="BV41" s="184"/>
      <c r="BW41" s="184"/>
      <c r="FE41" s="5"/>
      <c r="FF41" s="5"/>
      <c r="FG41" s="5"/>
      <c r="FH41" s="5"/>
      <c r="FI41" s="5"/>
      <c r="FW41"/>
      <c r="FX41"/>
      <c r="FY41"/>
      <c r="FZ41"/>
      <c r="GA41"/>
    </row>
    <row r="42" spans="1:183" ht="17.149999999999999" x14ac:dyDescent="0.3">
      <c r="A42" s="4" t="s">
        <v>16</v>
      </c>
      <c r="C42" s="47"/>
      <c r="D42" s="111"/>
      <c r="E42" s="111"/>
      <c r="F42" s="132"/>
      <c r="G42" s="111"/>
      <c r="H42" s="132"/>
      <c r="I42" s="132"/>
      <c r="J42" s="214"/>
      <c r="K42" s="74"/>
      <c r="L42" s="132"/>
      <c r="M42" s="132"/>
      <c r="N42" s="214"/>
      <c r="O42" s="132"/>
      <c r="P42" s="111"/>
      <c r="Q42" s="111"/>
      <c r="R42" s="47"/>
      <c r="S42" s="112"/>
      <c r="T42" s="226"/>
      <c r="U42" s="132"/>
      <c r="V42" s="132"/>
      <c r="W42" s="228"/>
      <c r="X42" s="132"/>
      <c r="Y42" s="111"/>
      <c r="Z42" s="132"/>
      <c r="AA42" s="132"/>
      <c r="AB42" s="214"/>
      <c r="AC42" s="132"/>
      <c r="AD42" s="132"/>
      <c r="AE42" s="132"/>
      <c r="AF42" s="246"/>
      <c r="AG42" s="132"/>
      <c r="AH42" s="228"/>
      <c r="AW42" s="39"/>
      <c r="AX42" s="184"/>
      <c r="AY42" s="184"/>
      <c r="AZ42" s="184"/>
      <c r="BA42" s="184"/>
      <c r="BB42" s="184"/>
      <c r="BC42" s="184"/>
      <c r="BD42" s="184"/>
      <c r="BE42" s="184"/>
      <c r="BF42" s="184"/>
      <c r="BG42" s="184"/>
      <c r="BH42" s="184"/>
      <c r="BI42" s="184"/>
      <c r="BJ42" s="184"/>
      <c r="BK42" s="184"/>
      <c r="BL42" s="184"/>
      <c r="BM42" s="184"/>
      <c r="BN42" s="184"/>
      <c r="BO42" s="184"/>
      <c r="BP42" s="184"/>
      <c r="BQ42" s="184"/>
      <c r="BR42" s="184"/>
      <c r="BS42" s="184"/>
      <c r="BT42" s="184"/>
      <c r="BU42" s="184"/>
      <c r="BV42" s="184"/>
      <c r="BW42" s="184"/>
      <c r="FE42" s="5"/>
      <c r="FF42" s="5"/>
      <c r="FG42" s="5"/>
      <c r="FH42" s="5"/>
      <c r="FI42" s="5"/>
      <c r="FW42"/>
      <c r="FX42"/>
      <c r="FY42"/>
      <c r="FZ42"/>
      <c r="GA42"/>
    </row>
    <row r="43" spans="1:183" ht="17.149999999999999" x14ac:dyDescent="0.3">
      <c r="A43" s="4" t="s">
        <v>17</v>
      </c>
      <c r="C43" s="47"/>
      <c r="D43" s="111"/>
      <c r="E43" s="111"/>
      <c r="F43" s="132"/>
      <c r="G43" s="111"/>
      <c r="H43" s="132"/>
      <c r="I43" s="132"/>
      <c r="J43" s="214"/>
      <c r="K43" s="112" t="s">
        <v>167</v>
      </c>
      <c r="L43" s="132"/>
      <c r="M43" s="132"/>
      <c r="N43" s="214"/>
      <c r="O43" s="132"/>
      <c r="P43" s="111"/>
      <c r="Q43" s="111"/>
      <c r="R43" s="47"/>
      <c r="S43" s="112"/>
      <c r="T43" s="226"/>
      <c r="U43" s="132" t="s">
        <v>93</v>
      </c>
      <c r="V43" s="132"/>
      <c r="W43" s="228"/>
      <c r="X43" s="132"/>
      <c r="Y43" s="111"/>
      <c r="Z43" s="132"/>
      <c r="AA43" s="132"/>
      <c r="AB43" s="214"/>
      <c r="AC43" s="132"/>
      <c r="AD43" s="132"/>
      <c r="AE43" s="132"/>
      <c r="AF43" s="246"/>
      <c r="AG43" s="132"/>
      <c r="AH43" s="228"/>
      <c r="AW43" s="39"/>
      <c r="AX43" s="184"/>
      <c r="AY43" s="184"/>
      <c r="AZ43" s="184"/>
      <c r="BA43" s="184"/>
      <c r="BB43" s="184"/>
      <c r="BC43" s="184"/>
      <c r="BD43" s="184"/>
      <c r="BE43" s="184"/>
      <c r="BF43" s="184"/>
      <c r="BG43" s="184"/>
      <c r="BH43" s="184"/>
      <c r="BI43" s="184"/>
      <c r="BJ43" s="184"/>
      <c r="BK43" s="184"/>
      <c r="BL43" s="184"/>
      <c r="BM43" s="184"/>
      <c r="BN43" s="184"/>
      <c r="BO43" s="184"/>
      <c r="BP43" s="184"/>
      <c r="BQ43" s="184"/>
      <c r="BR43" s="184"/>
      <c r="BS43" s="184"/>
      <c r="BT43" s="184"/>
      <c r="BU43" s="184"/>
      <c r="BV43" s="184"/>
      <c r="BW43" s="184"/>
      <c r="EU43" s="7"/>
      <c r="FE43" s="5"/>
      <c r="FF43" s="5"/>
      <c r="FG43" s="5"/>
      <c r="FH43" s="5"/>
      <c r="FI43" s="5"/>
      <c r="FW43"/>
      <c r="FX43"/>
      <c r="FY43"/>
      <c r="FZ43"/>
      <c r="GA43"/>
    </row>
    <row r="44" spans="1:183" ht="17.149999999999999" x14ac:dyDescent="0.3">
      <c r="A44" s="4" t="s">
        <v>18</v>
      </c>
      <c r="C44" s="47"/>
      <c r="D44" s="111"/>
      <c r="E44" s="111"/>
      <c r="F44" s="132"/>
      <c r="G44" s="111"/>
      <c r="H44" s="132"/>
      <c r="I44" s="132"/>
      <c r="J44" s="214"/>
      <c r="K44" s="111"/>
      <c r="L44" s="132"/>
      <c r="M44" s="132"/>
      <c r="N44" s="214"/>
      <c r="O44" s="132"/>
      <c r="P44" s="111"/>
      <c r="Q44" s="111"/>
      <c r="R44" s="47"/>
      <c r="S44" s="112"/>
      <c r="T44" s="226"/>
      <c r="U44" s="132"/>
      <c r="V44" s="132"/>
      <c r="W44" s="228"/>
      <c r="X44" s="132"/>
      <c r="Y44" s="111"/>
      <c r="Z44" s="132"/>
      <c r="AA44" s="132"/>
      <c r="AB44" s="214"/>
      <c r="AC44" s="132"/>
      <c r="AD44" s="132"/>
      <c r="AE44" s="132"/>
      <c r="AF44" s="246"/>
      <c r="AG44" s="132"/>
      <c r="AH44" s="228"/>
      <c r="AW44" s="39"/>
      <c r="AX44" s="184"/>
      <c r="AY44" s="184"/>
      <c r="AZ44" s="184"/>
      <c r="BA44" s="184"/>
      <c r="BB44" s="184"/>
      <c r="BC44" s="184"/>
      <c r="BD44" s="184"/>
      <c r="BE44" s="184"/>
      <c r="BF44" s="184"/>
      <c r="BG44" s="184"/>
      <c r="BH44" s="184"/>
      <c r="BI44" s="184"/>
      <c r="BJ44" s="184"/>
      <c r="BK44" s="184"/>
      <c r="BL44" s="184"/>
      <c r="BM44" s="184"/>
      <c r="BN44" s="184"/>
      <c r="BO44" s="184"/>
      <c r="BP44" s="184"/>
      <c r="BQ44" s="184"/>
      <c r="BR44" s="184"/>
      <c r="BS44" s="184"/>
      <c r="BT44" s="184"/>
      <c r="BU44" s="184"/>
      <c r="BV44" s="184"/>
      <c r="BW44" s="184"/>
      <c r="FE44" s="5"/>
      <c r="FF44" s="5"/>
      <c r="FG44" s="5"/>
      <c r="FH44" s="5"/>
      <c r="FI44" s="5"/>
      <c r="FW44"/>
      <c r="FX44"/>
      <c r="FY44"/>
      <c r="FZ44"/>
      <c r="GA44"/>
    </row>
    <row r="45" spans="1:183" ht="17.149999999999999" x14ac:dyDescent="0.3">
      <c r="A45" s="4" t="s">
        <v>19</v>
      </c>
      <c r="C45" s="47"/>
      <c r="D45" s="111"/>
      <c r="E45" s="111"/>
      <c r="F45" s="132"/>
      <c r="G45" s="111"/>
      <c r="H45" s="132"/>
      <c r="I45" s="132"/>
      <c r="J45" s="214"/>
      <c r="K45" s="111"/>
      <c r="L45" s="132"/>
      <c r="M45" s="132"/>
      <c r="N45" s="214"/>
      <c r="O45" s="132"/>
      <c r="P45" s="111"/>
      <c r="Q45" s="111"/>
      <c r="R45" s="47"/>
      <c r="S45" s="112"/>
      <c r="T45" s="226"/>
      <c r="U45" s="132"/>
      <c r="V45" s="132"/>
      <c r="W45" s="228"/>
      <c r="X45" s="132"/>
      <c r="Y45" s="111"/>
      <c r="Z45" s="132"/>
      <c r="AA45" s="132"/>
      <c r="AB45" s="214"/>
      <c r="AC45" s="132"/>
      <c r="AD45" s="132"/>
      <c r="AE45" s="132"/>
      <c r="AF45" s="246"/>
      <c r="AG45" s="132"/>
      <c r="AH45" s="228"/>
      <c r="AW45" s="39"/>
      <c r="AX45" s="184"/>
      <c r="AY45" s="184"/>
      <c r="AZ45" s="184"/>
      <c r="BA45" s="184"/>
      <c r="BB45" s="184"/>
      <c r="BC45" s="184"/>
      <c r="BD45" s="184"/>
      <c r="BE45" s="184"/>
      <c r="BF45" s="184"/>
      <c r="BG45" s="184"/>
      <c r="BH45" s="184"/>
      <c r="BI45" s="184"/>
      <c r="BJ45" s="184"/>
      <c r="BK45" s="184"/>
      <c r="BL45" s="184"/>
      <c r="BM45" s="184"/>
      <c r="BN45" s="184"/>
      <c r="BO45" s="184"/>
      <c r="BP45" s="184"/>
      <c r="BQ45" s="184"/>
      <c r="BR45" s="184"/>
      <c r="BS45" s="184"/>
      <c r="BT45" s="184"/>
      <c r="BU45" s="184"/>
      <c r="BV45" s="184"/>
      <c r="BW45" s="184"/>
      <c r="EU45" s="7"/>
      <c r="FE45" s="5"/>
      <c r="FF45" s="5"/>
      <c r="FG45" s="5"/>
      <c r="FH45" s="5"/>
      <c r="FI45" s="5"/>
      <c r="FW45"/>
      <c r="FX45"/>
      <c r="FY45"/>
      <c r="FZ45"/>
      <c r="GA45"/>
    </row>
    <row r="46" spans="1:183" x14ac:dyDescent="0.3">
      <c r="A46" s="4" t="s">
        <v>20</v>
      </c>
      <c r="C46" s="47"/>
      <c r="D46" s="111"/>
      <c r="E46" s="111"/>
      <c r="F46" s="132"/>
      <c r="G46" s="111"/>
      <c r="H46" s="132"/>
      <c r="I46" s="132"/>
      <c r="J46" s="214"/>
      <c r="K46" s="111"/>
      <c r="L46" s="132"/>
      <c r="M46" s="132"/>
      <c r="N46" s="214"/>
      <c r="O46" s="132"/>
      <c r="P46" s="111"/>
      <c r="Q46" s="111"/>
      <c r="R46" s="47"/>
      <c r="S46" s="112"/>
      <c r="T46" s="226"/>
      <c r="U46" s="132"/>
      <c r="V46" s="132"/>
      <c r="W46" s="228"/>
      <c r="X46" s="132"/>
      <c r="Y46" s="111"/>
      <c r="Z46" s="132"/>
      <c r="AA46" s="132"/>
      <c r="AB46" s="214"/>
      <c r="AC46" s="132"/>
      <c r="AD46" s="132"/>
      <c r="AE46" s="132"/>
      <c r="AF46" s="246"/>
      <c r="AG46" s="132"/>
      <c r="AH46" s="228"/>
      <c r="EO46" s="7"/>
      <c r="FE46" s="5"/>
      <c r="FF46" s="5"/>
      <c r="FG46" s="5"/>
      <c r="FH46" s="5"/>
      <c r="FI46" s="5"/>
      <c r="FW46"/>
      <c r="FX46"/>
      <c r="FY46"/>
      <c r="FZ46"/>
      <c r="GA46"/>
    </row>
    <row r="47" spans="1:183" ht="17.149999999999999" x14ac:dyDescent="0.3">
      <c r="A47" s="4" t="s">
        <v>21</v>
      </c>
      <c r="C47" s="47"/>
      <c r="D47" s="111"/>
      <c r="E47" s="111"/>
      <c r="F47" s="132"/>
      <c r="G47" s="111"/>
      <c r="H47" s="132"/>
      <c r="I47" s="132"/>
      <c r="J47" s="214"/>
      <c r="K47" s="111"/>
      <c r="L47" s="132"/>
      <c r="M47" s="132"/>
      <c r="N47" s="214"/>
      <c r="O47" s="132"/>
      <c r="P47" s="111"/>
      <c r="Q47" s="111"/>
      <c r="R47" s="47"/>
      <c r="S47" s="112"/>
      <c r="T47" s="226"/>
      <c r="U47" s="132"/>
      <c r="V47" s="132"/>
      <c r="W47" s="228"/>
      <c r="X47" s="132"/>
      <c r="Y47" s="111"/>
      <c r="Z47" s="132"/>
      <c r="AA47" s="132"/>
      <c r="AB47" s="214"/>
      <c r="AC47" s="132"/>
      <c r="AD47" s="132"/>
      <c r="AE47" s="132"/>
      <c r="AF47" s="246"/>
      <c r="AG47" s="132"/>
      <c r="AH47" s="228"/>
      <c r="AX47" s="185"/>
      <c r="AY47" s="185"/>
      <c r="AZ47" s="185"/>
      <c r="BA47" s="185"/>
      <c r="BB47" s="185"/>
      <c r="BC47" s="185"/>
      <c r="BD47" s="185"/>
      <c r="BE47" s="185"/>
      <c r="BF47" s="185"/>
      <c r="BG47" s="185"/>
      <c r="BH47" s="185"/>
      <c r="BI47" s="185"/>
      <c r="BJ47" s="185"/>
      <c r="BK47" s="185"/>
      <c r="BL47" s="185"/>
      <c r="BM47" s="185"/>
      <c r="BN47" s="185"/>
      <c r="BO47" s="185"/>
      <c r="BP47" s="185"/>
      <c r="BQ47" s="185"/>
      <c r="BR47" s="185"/>
      <c r="BS47" s="185"/>
      <c r="BT47" s="185"/>
      <c r="BU47" s="185"/>
      <c r="BV47" s="185"/>
      <c r="BW47" s="185"/>
      <c r="FE47" s="5"/>
      <c r="FF47" s="5"/>
      <c r="FG47" s="5"/>
      <c r="FH47" s="5"/>
      <c r="FI47" s="5"/>
      <c r="FW47"/>
      <c r="FX47"/>
      <c r="FY47"/>
      <c r="FZ47"/>
      <c r="GA47"/>
    </row>
    <row r="48" spans="1:183" x14ac:dyDescent="0.3">
      <c r="A48" s="4" t="s">
        <v>22</v>
      </c>
      <c r="C48" s="112"/>
      <c r="D48" s="111"/>
      <c r="E48" s="111"/>
      <c r="F48" s="132" t="s">
        <v>93</v>
      </c>
      <c r="G48" s="111"/>
      <c r="H48" s="132"/>
      <c r="I48" s="132">
        <v>1</v>
      </c>
      <c r="J48" s="214"/>
      <c r="K48" s="111"/>
      <c r="L48" s="132"/>
      <c r="M48" s="132" t="s">
        <v>93</v>
      </c>
      <c r="N48" s="214"/>
      <c r="O48" s="132"/>
      <c r="P48" s="111" t="s">
        <v>93</v>
      </c>
      <c r="Q48" s="197" t="s">
        <v>110</v>
      </c>
      <c r="R48" s="47">
        <v>1</v>
      </c>
      <c r="S48" s="112"/>
      <c r="T48" s="227" t="s">
        <v>110</v>
      </c>
      <c r="U48" s="132"/>
      <c r="V48" s="132"/>
      <c r="W48" s="228"/>
      <c r="X48" s="132"/>
      <c r="Y48" s="111">
        <v>2</v>
      </c>
      <c r="Z48" s="132" t="s">
        <v>93</v>
      </c>
      <c r="AA48" s="132"/>
      <c r="AB48" s="214"/>
      <c r="AC48" s="132"/>
      <c r="AD48" s="132" t="s">
        <v>93</v>
      </c>
      <c r="AE48" s="132"/>
      <c r="AF48" s="246" t="s">
        <v>93</v>
      </c>
      <c r="AG48" s="132"/>
      <c r="AH48" s="228"/>
      <c r="FE48" s="5"/>
      <c r="FF48" s="5"/>
      <c r="FG48" s="5"/>
      <c r="FH48" s="5"/>
      <c r="FI48" s="5"/>
      <c r="FW48"/>
      <c r="FX48"/>
      <c r="FY48"/>
      <c r="FZ48"/>
      <c r="GA48"/>
    </row>
    <row r="49" spans="1:183" x14ac:dyDescent="0.3">
      <c r="A49" s="4" t="s">
        <v>23</v>
      </c>
      <c r="C49" s="47"/>
      <c r="D49" s="111"/>
      <c r="E49" s="111"/>
      <c r="F49" s="132"/>
      <c r="G49" s="111"/>
      <c r="H49" s="132"/>
      <c r="I49" s="132"/>
      <c r="J49" s="214"/>
      <c r="K49" s="112" t="s">
        <v>167</v>
      </c>
      <c r="L49" s="132"/>
      <c r="M49" s="132"/>
      <c r="N49" s="214" t="s">
        <v>93</v>
      </c>
      <c r="O49" s="132"/>
      <c r="P49" s="111"/>
      <c r="Q49" s="111"/>
      <c r="R49" s="47"/>
      <c r="S49" s="112"/>
      <c r="T49" s="226"/>
      <c r="U49" s="132"/>
      <c r="V49" s="132"/>
      <c r="W49" s="228"/>
      <c r="X49" s="132"/>
      <c r="Y49" s="111">
        <v>2</v>
      </c>
      <c r="Z49" s="132"/>
      <c r="AA49" s="132"/>
      <c r="AB49" s="214"/>
      <c r="AC49" s="132"/>
      <c r="AD49" s="132"/>
      <c r="AE49" s="132"/>
      <c r="AF49" s="246"/>
      <c r="AG49" s="132"/>
      <c r="AH49" s="228"/>
      <c r="FE49" s="5"/>
      <c r="FF49" s="5"/>
      <c r="FG49" s="5"/>
      <c r="FH49" s="5"/>
      <c r="FI49" s="5"/>
      <c r="FW49"/>
      <c r="FX49"/>
      <c r="FY49"/>
      <c r="FZ49"/>
      <c r="GA49"/>
    </row>
    <row r="50" spans="1:183" x14ac:dyDescent="0.3">
      <c r="A50" s="4" t="s">
        <v>24</v>
      </c>
      <c r="C50" s="47"/>
      <c r="D50" s="111"/>
      <c r="E50" s="111"/>
      <c r="F50" s="132"/>
      <c r="G50" s="111"/>
      <c r="H50" s="132"/>
      <c r="I50" s="132"/>
      <c r="J50" s="214"/>
      <c r="K50" s="111"/>
      <c r="L50" s="132"/>
      <c r="M50" s="132"/>
      <c r="N50" s="214"/>
      <c r="O50" s="132"/>
      <c r="P50" s="111"/>
      <c r="Q50" s="111"/>
      <c r="R50" s="47"/>
      <c r="S50" s="112"/>
      <c r="T50" s="226"/>
      <c r="U50" s="132"/>
      <c r="V50" s="132"/>
      <c r="W50" s="228"/>
      <c r="X50" s="132"/>
      <c r="Y50" s="111"/>
      <c r="Z50" s="132"/>
      <c r="AA50" s="132"/>
      <c r="AB50" s="214"/>
      <c r="AC50" s="132"/>
      <c r="AD50" s="132"/>
      <c r="AE50" s="132"/>
      <c r="AF50" s="246"/>
      <c r="AG50" s="132"/>
      <c r="AH50" s="228"/>
      <c r="FE50" s="5"/>
      <c r="FF50" s="5"/>
      <c r="FG50" s="5"/>
      <c r="FH50" s="5"/>
      <c r="FI50" s="5"/>
      <c r="FW50"/>
      <c r="FX50"/>
      <c r="FY50"/>
      <c r="FZ50"/>
      <c r="GA50"/>
    </row>
    <row r="51" spans="1:183" x14ac:dyDescent="0.3">
      <c r="A51" s="4" t="s">
        <v>25</v>
      </c>
      <c r="C51" s="47"/>
      <c r="D51" s="111"/>
      <c r="E51" s="111"/>
      <c r="F51" s="132"/>
      <c r="G51" s="111"/>
      <c r="H51" s="132"/>
      <c r="I51" s="132">
        <v>1</v>
      </c>
      <c r="J51" s="214" t="s">
        <v>166</v>
      </c>
      <c r="K51" s="111"/>
      <c r="L51" s="132"/>
      <c r="M51" s="132"/>
      <c r="N51" s="214" t="s">
        <v>93</v>
      </c>
      <c r="O51" s="132"/>
      <c r="P51" s="111"/>
      <c r="Q51" s="111"/>
      <c r="R51" s="47"/>
      <c r="S51" s="112"/>
      <c r="T51" s="226"/>
      <c r="U51" s="132"/>
      <c r="V51" s="132"/>
      <c r="W51" s="228"/>
      <c r="X51" s="132"/>
      <c r="Y51" s="111"/>
      <c r="Z51" s="132"/>
      <c r="AA51" s="132"/>
      <c r="AB51" s="214"/>
      <c r="AC51" s="132"/>
      <c r="AD51" s="132"/>
      <c r="AE51" s="132"/>
      <c r="AF51" s="246"/>
      <c r="AG51" s="132"/>
      <c r="AH51" s="228" t="s">
        <v>207</v>
      </c>
      <c r="EN51" s="7"/>
      <c r="EO51" s="7"/>
      <c r="FE51" s="5"/>
      <c r="FF51" s="5"/>
      <c r="FG51" s="5"/>
      <c r="FH51" s="5"/>
      <c r="FI51" s="5"/>
      <c r="FW51"/>
      <c r="FX51"/>
      <c r="FY51"/>
      <c r="FZ51"/>
      <c r="GA51"/>
    </row>
    <row r="52" spans="1:183" x14ac:dyDescent="0.3">
      <c r="A52" s="4" t="s">
        <v>26</v>
      </c>
      <c r="C52" s="47"/>
      <c r="D52" s="111"/>
      <c r="E52" s="111"/>
      <c r="F52" s="132"/>
      <c r="G52" s="111"/>
      <c r="H52" s="132"/>
      <c r="I52" s="132"/>
      <c r="J52" s="214"/>
      <c r="K52" s="111"/>
      <c r="L52" s="132"/>
      <c r="M52" s="132"/>
      <c r="N52" s="214"/>
      <c r="O52" s="132"/>
      <c r="P52" s="111"/>
      <c r="Q52" s="111"/>
      <c r="R52" s="47"/>
      <c r="S52" s="112"/>
      <c r="T52" s="226"/>
      <c r="U52" s="132"/>
      <c r="V52" s="132"/>
      <c r="W52" s="228"/>
      <c r="X52" s="132"/>
      <c r="Y52" s="111"/>
      <c r="Z52" s="132"/>
      <c r="AA52" s="132"/>
      <c r="AB52" s="214"/>
      <c r="AC52" s="132"/>
      <c r="AD52" s="132"/>
      <c r="AE52" s="132"/>
      <c r="AF52" s="246"/>
      <c r="AG52" s="132"/>
      <c r="AH52" s="228"/>
      <c r="EN52" s="7"/>
      <c r="FE52" s="5"/>
      <c r="FF52" s="5"/>
      <c r="FG52" s="5"/>
      <c r="FH52" s="5"/>
      <c r="FI52" s="5"/>
      <c r="FW52"/>
      <c r="FX52"/>
      <c r="FY52"/>
      <c r="FZ52"/>
      <c r="GA52"/>
    </row>
    <row r="53" spans="1:183" x14ac:dyDescent="0.3">
      <c r="A53" s="4" t="s">
        <v>27</v>
      </c>
      <c r="C53" s="47"/>
      <c r="D53" s="111"/>
      <c r="E53" s="111"/>
      <c r="F53" s="132"/>
      <c r="G53" s="111"/>
      <c r="H53" s="132"/>
      <c r="I53" s="132"/>
      <c r="J53" s="214"/>
      <c r="K53" s="111"/>
      <c r="L53" s="132"/>
      <c r="M53" s="132"/>
      <c r="N53" s="214"/>
      <c r="O53" s="132"/>
      <c r="P53" s="111"/>
      <c r="Q53" s="111"/>
      <c r="R53" s="47"/>
      <c r="S53" s="112"/>
      <c r="T53" s="226"/>
      <c r="U53" s="132"/>
      <c r="V53" s="132"/>
      <c r="W53" s="228"/>
      <c r="X53" s="132"/>
      <c r="Y53" s="111"/>
      <c r="Z53" s="132"/>
      <c r="AA53" s="132"/>
      <c r="AB53" s="214"/>
      <c r="AC53" s="132"/>
      <c r="AD53" s="132"/>
      <c r="AE53" s="132"/>
      <c r="AF53" s="246"/>
      <c r="AG53" s="132"/>
      <c r="AH53" s="228"/>
      <c r="FE53" s="5"/>
      <c r="FF53" s="5"/>
      <c r="FG53" s="5"/>
      <c r="FH53" s="5"/>
      <c r="FI53" s="5"/>
      <c r="FK53" s="7"/>
      <c r="FW53"/>
      <c r="FX53"/>
      <c r="FY53"/>
      <c r="FZ53"/>
      <c r="GA53"/>
    </row>
    <row r="54" spans="1:183" x14ac:dyDescent="0.3">
      <c r="A54" s="4" t="s">
        <v>28</v>
      </c>
      <c r="C54" s="47"/>
      <c r="D54" s="111"/>
      <c r="E54" s="111"/>
      <c r="F54" s="132"/>
      <c r="G54" s="111"/>
      <c r="H54" s="132"/>
      <c r="I54" s="132"/>
      <c r="J54" s="214"/>
      <c r="K54" s="111"/>
      <c r="L54" s="132"/>
      <c r="M54" s="132"/>
      <c r="N54" s="214"/>
      <c r="O54" s="132"/>
      <c r="P54" s="111"/>
      <c r="Q54" s="111"/>
      <c r="R54" s="47"/>
      <c r="S54" s="112"/>
      <c r="T54" s="226"/>
      <c r="U54" s="132"/>
      <c r="V54" s="132"/>
      <c r="W54" s="228"/>
      <c r="X54" s="132"/>
      <c r="Y54" s="111"/>
      <c r="Z54" s="132"/>
      <c r="AA54" s="132"/>
      <c r="AB54" s="214"/>
      <c r="AC54" s="132"/>
      <c r="AD54" s="132"/>
      <c r="AE54" s="132"/>
      <c r="AF54" s="246"/>
      <c r="AG54" s="132"/>
      <c r="AH54" s="228"/>
      <c r="FE54" s="5"/>
      <c r="FF54" s="5"/>
      <c r="FG54" s="5"/>
      <c r="FH54" s="5"/>
      <c r="FI54" s="5"/>
      <c r="FW54"/>
      <c r="FX54"/>
      <c r="FY54"/>
      <c r="FZ54"/>
      <c r="GA54"/>
    </row>
    <row r="55" spans="1:183" x14ac:dyDescent="0.3">
      <c r="A55" s="4" t="s">
        <v>29</v>
      </c>
      <c r="C55" s="47"/>
      <c r="D55" s="111"/>
      <c r="E55" s="111"/>
      <c r="F55" s="132"/>
      <c r="G55" s="111"/>
      <c r="H55" s="132"/>
      <c r="I55" s="132"/>
      <c r="J55" s="214"/>
      <c r="K55" s="111"/>
      <c r="L55" s="132"/>
      <c r="M55" s="132"/>
      <c r="N55" s="214"/>
      <c r="O55" s="132"/>
      <c r="P55" s="111"/>
      <c r="Q55" s="111"/>
      <c r="R55" s="47"/>
      <c r="S55" s="112"/>
      <c r="T55" s="226"/>
      <c r="U55" s="132"/>
      <c r="V55" s="132"/>
      <c r="W55" s="228"/>
      <c r="X55" s="132"/>
      <c r="Y55" s="111"/>
      <c r="Z55" s="132"/>
      <c r="AA55" s="132"/>
      <c r="AB55" s="214"/>
      <c r="AC55" s="132"/>
      <c r="AD55" s="132"/>
      <c r="AE55" s="132"/>
      <c r="AF55" s="246"/>
      <c r="AG55" s="132"/>
      <c r="AH55" s="228"/>
      <c r="FE55" s="5"/>
      <c r="FF55" s="5"/>
      <c r="FG55" s="5"/>
      <c r="FH55" s="5"/>
      <c r="FI55" s="5"/>
      <c r="FW55"/>
      <c r="FX55"/>
      <c r="FY55"/>
      <c r="FZ55"/>
      <c r="GA55"/>
    </row>
    <row r="56" spans="1:183" x14ac:dyDescent="0.3">
      <c r="A56" s="4" t="s">
        <v>30</v>
      </c>
      <c r="C56" s="47"/>
      <c r="D56" s="111"/>
      <c r="E56" s="111"/>
      <c r="F56" s="132"/>
      <c r="G56" s="111"/>
      <c r="H56" s="132"/>
      <c r="I56" s="132"/>
      <c r="J56" s="214"/>
      <c r="K56" s="111"/>
      <c r="L56" s="132" t="s">
        <v>93</v>
      </c>
      <c r="M56" s="132"/>
      <c r="N56" s="214"/>
      <c r="O56" s="132"/>
      <c r="P56" s="111" t="s">
        <v>93</v>
      </c>
      <c r="Q56" s="111"/>
      <c r="R56" s="47">
        <v>1</v>
      </c>
      <c r="S56" s="112"/>
      <c r="T56" s="226"/>
      <c r="U56" s="132"/>
      <c r="V56" s="132"/>
      <c r="W56" s="228"/>
      <c r="X56" s="132"/>
      <c r="Y56" s="111"/>
      <c r="Z56" s="132"/>
      <c r="AA56" s="132"/>
      <c r="AB56" s="214"/>
      <c r="AC56" s="132"/>
      <c r="AD56" s="132"/>
      <c r="AE56" s="132"/>
      <c r="AF56" s="246"/>
      <c r="AG56" s="132"/>
      <c r="AH56" s="228"/>
      <c r="FE56" s="5"/>
      <c r="FF56" s="5"/>
      <c r="FG56" s="5"/>
      <c r="FH56" s="5"/>
      <c r="FI56" s="18"/>
      <c r="FW56"/>
      <c r="FX56"/>
      <c r="FY56"/>
      <c r="FZ56"/>
      <c r="GA56"/>
    </row>
    <row r="57" spans="1:183" x14ac:dyDescent="0.3">
      <c r="A57" s="4"/>
      <c r="C57" s="47"/>
      <c r="D57" s="111"/>
      <c r="E57" s="111"/>
      <c r="F57" s="132"/>
      <c r="G57" s="285" t="s">
        <v>163</v>
      </c>
      <c r="H57" s="132"/>
      <c r="I57" s="132"/>
      <c r="J57" s="214"/>
      <c r="K57" s="111"/>
      <c r="L57" s="132"/>
      <c r="M57" s="132"/>
      <c r="N57" s="214"/>
      <c r="O57" s="132"/>
      <c r="P57" s="111"/>
      <c r="Q57" s="111"/>
      <c r="R57" s="47"/>
      <c r="S57" s="112"/>
      <c r="T57" s="226"/>
      <c r="U57" s="222" t="s">
        <v>109</v>
      </c>
      <c r="V57" s="222"/>
      <c r="W57" s="228"/>
      <c r="X57" s="132"/>
      <c r="Y57" s="111"/>
      <c r="Z57" s="132"/>
      <c r="AA57" s="132"/>
      <c r="AB57" s="214"/>
      <c r="AC57" s="132"/>
      <c r="AD57" s="132"/>
      <c r="AE57" s="132"/>
      <c r="AF57" s="246"/>
      <c r="AG57" s="132"/>
      <c r="AH57" s="228"/>
      <c r="FE57" s="5"/>
      <c r="FF57" s="5"/>
      <c r="FG57" s="5"/>
      <c r="FH57" s="5"/>
      <c r="FI57" s="5"/>
      <c r="FL57" s="7"/>
      <c r="FW57"/>
      <c r="FX57"/>
      <c r="FY57"/>
      <c r="FZ57"/>
      <c r="GA57"/>
    </row>
    <row r="58" spans="1:183" x14ac:dyDescent="0.3">
      <c r="A58" s="85" t="s">
        <v>31</v>
      </c>
      <c r="C58" s="47"/>
      <c r="D58" s="111"/>
      <c r="E58" s="111"/>
      <c r="F58" s="132"/>
      <c r="G58" s="111"/>
      <c r="H58" s="132"/>
      <c r="I58" s="132"/>
      <c r="J58" s="214"/>
      <c r="K58" s="111"/>
      <c r="L58" s="132"/>
      <c r="M58" s="132"/>
      <c r="N58" s="282" t="s">
        <v>184</v>
      </c>
      <c r="O58" s="132"/>
      <c r="P58" s="111"/>
      <c r="Q58" s="111"/>
      <c r="R58" s="47"/>
      <c r="S58" s="112"/>
      <c r="T58" s="226"/>
      <c r="U58" s="282" t="s">
        <v>222</v>
      </c>
      <c r="V58" s="282"/>
      <c r="W58" s="228"/>
      <c r="X58" s="132"/>
      <c r="Y58" s="111"/>
      <c r="Z58" s="132"/>
      <c r="AA58" s="132"/>
      <c r="AB58" s="214"/>
      <c r="AC58" s="132"/>
      <c r="AD58" s="132"/>
      <c r="AE58" s="132"/>
      <c r="AF58" s="246"/>
      <c r="AG58" s="132"/>
      <c r="AH58" s="228"/>
      <c r="FE58" s="5"/>
      <c r="FF58" s="5"/>
      <c r="FG58" s="5"/>
      <c r="FH58" s="5"/>
      <c r="FI58" s="5"/>
      <c r="FW58"/>
      <c r="FX58"/>
      <c r="FY58"/>
      <c r="FZ58"/>
      <c r="GA58"/>
    </row>
    <row r="59" spans="1:183" x14ac:dyDescent="0.3">
      <c r="A59" s="219"/>
      <c r="C59" s="47"/>
      <c r="D59" s="111"/>
      <c r="E59" s="111"/>
      <c r="F59" s="132"/>
      <c r="G59" s="111"/>
      <c r="H59" s="132"/>
      <c r="I59" s="132"/>
      <c r="J59" s="214"/>
      <c r="K59" s="288" t="s">
        <v>171</v>
      </c>
      <c r="L59" s="132"/>
      <c r="M59" s="132"/>
      <c r="N59" s="214"/>
      <c r="O59" s="132"/>
      <c r="P59" s="111"/>
      <c r="Q59" s="111"/>
      <c r="R59" s="47"/>
      <c r="S59" s="112"/>
      <c r="T59" s="226"/>
      <c r="U59" s="132"/>
      <c r="V59" s="132"/>
      <c r="W59" s="228"/>
      <c r="X59" s="132"/>
      <c r="Y59" s="111"/>
      <c r="Z59" s="132" t="s">
        <v>93</v>
      </c>
      <c r="AA59" s="132"/>
      <c r="AB59" s="214"/>
      <c r="AC59" s="132"/>
      <c r="AD59" s="132"/>
      <c r="AE59" s="132"/>
      <c r="AF59" s="246"/>
      <c r="AG59" s="132"/>
      <c r="AH59" s="228"/>
      <c r="FE59" s="5"/>
      <c r="FF59" s="5"/>
      <c r="FG59" s="5"/>
      <c r="FH59" s="5"/>
      <c r="FI59" s="5"/>
      <c r="FW59"/>
      <c r="FX59"/>
      <c r="FY59"/>
      <c r="FZ59"/>
      <c r="GA59"/>
    </row>
    <row r="60" spans="1:183" x14ac:dyDescent="0.3">
      <c r="A60" s="120"/>
      <c r="C60" s="47"/>
      <c r="D60" s="111"/>
      <c r="E60" s="111"/>
      <c r="F60" s="132"/>
      <c r="G60" s="111"/>
      <c r="H60" s="132"/>
      <c r="I60" s="132"/>
      <c r="J60" s="214"/>
      <c r="K60" s="111"/>
      <c r="L60" s="132"/>
      <c r="M60" s="132"/>
      <c r="N60" s="214"/>
      <c r="O60" s="132"/>
      <c r="P60" s="111"/>
      <c r="Q60" s="111"/>
      <c r="R60" s="47"/>
      <c r="S60" s="112"/>
      <c r="T60" s="226"/>
      <c r="U60" s="132"/>
      <c r="V60" s="132"/>
      <c r="W60" s="228"/>
      <c r="X60" s="132"/>
      <c r="Y60" s="111"/>
      <c r="Z60" s="282" t="s">
        <v>221</v>
      </c>
      <c r="AA60" s="132"/>
      <c r="AB60" s="214"/>
      <c r="AC60" s="132"/>
      <c r="AD60" s="132"/>
      <c r="AE60" s="132"/>
      <c r="AF60" s="246"/>
      <c r="AG60" s="132"/>
      <c r="AH60" s="228"/>
      <c r="FE60" s="5"/>
      <c r="FF60" s="5"/>
      <c r="FG60" s="5"/>
      <c r="FH60" s="5"/>
      <c r="FI60" s="5"/>
      <c r="FW60"/>
      <c r="FX60"/>
      <c r="FY60"/>
      <c r="FZ60"/>
      <c r="GA60"/>
    </row>
    <row r="61" spans="1:183" x14ac:dyDescent="0.3">
      <c r="A61" s="84" t="s">
        <v>32</v>
      </c>
      <c r="C61" s="47"/>
      <c r="D61" s="111"/>
      <c r="E61" s="111"/>
      <c r="F61" s="132"/>
      <c r="G61" s="111"/>
      <c r="H61" s="132"/>
      <c r="I61" s="132"/>
      <c r="J61" s="214"/>
      <c r="K61" s="111"/>
      <c r="L61" s="132"/>
      <c r="M61" s="132"/>
      <c r="N61" s="214"/>
      <c r="O61" s="132"/>
      <c r="P61" s="111"/>
      <c r="Q61" s="111"/>
      <c r="R61" s="47"/>
      <c r="S61" s="112"/>
      <c r="T61" s="226"/>
      <c r="U61" s="132"/>
      <c r="V61" s="132"/>
      <c r="W61" s="228"/>
      <c r="X61" s="132"/>
      <c r="Y61" s="111"/>
      <c r="Z61" s="132"/>
      <c r="AA61" s="132"/>
      <c r="AB61" s="214"/>
      <c r="AC61" s="132"/>
      <c r="AD61" s="132"/>
      <c r="AE61" s="132"/>
      <c r="AF61" s="246"/>
      <c r="AG61" s="132"/>
      <c r="AH61" s="228"/>
      <c r="FE61" s="5"/>
      <c r="FF61" s="5"/>
      <c r="FG61" s="5"/>
      <c r="FH61" s="5"/>
      <c r="FI61" s="5"/>
      <c r="FW61"/>
      <c r="FX61"/>
      <c r="FY61"/>
      <c r="FZ61"/>
      <c r="GA61"/>
    </row>
    <row r="62" spans="1:183" x14ac:dyDescent="0.3">
      <c r="A62" s="84" t="s">
        <v>11</v>
      </c>
      <c r="C62" s="47"/>
      <c r="D62" s="111"/>
      <c r="E62" s="111"/>
      <c r="F62" s="132"/>
      <c r="G62" s="111"/>
      <c r="H62" s="132"/>
      <c r="I62" s="132"/>
      <c r="J62" s="214"/>
      <c r="K62" s="111"/>
      <c r="L62" s="132"/>
      <c r="M62" s="132"/>
      <c r="N62" s="214"/>
      <c r="O62" s="132"/>
      <c r="P62" s="111"/>
      <c r="Q62" s="111"/>
      <c r="R62" s="47"/>
      <c r="S62" s="112"/>
      <c r="T62" s="226"/>
      <c r="U62" s="132"/>
      <c r="V62" s="132"/>
      <c r="W62" s="228"/>
      <c r="X62" s="132"/>
      <c r="Y62" s="111"/>
      <c r="Z62" s="132"/>
      <c r="AA62" s="132"/>
      <c r="AB62" s="214"/>
      <c r="AC62" s="132"/>
      <c r="AD62" s="132"/>
      <c r="AE62" s="132"/>
      <c r="AF62" s="246"/>
      <c r="AG62" s="132"/>
      <c r="AH62" s="228"/>
      <c r="FE62" s="5"/>
      <c r="FF62" s="5"/>
      <c r="FG62" s="5"/>
      <c r="FH62" s="5"/>
      <c r="FI62" s="5"/>
      <c r="FW62"/>
      <c r="FX62"/>
      <c r="FY62"/>
      <c r="FZ62"/>
      <c r="GA62"/>
    </row>
    <row r="63" spans="1:183" x14ac:dyDescent="0.3">
      <c r="A63" s="4" t="s">
        <v>72</v>
      </c>
      <c r="B63" s="29"/>
      <c r="C63" s="47"/>
      <c r="D63" s="111"/>
      <c r="E63" s="111"/>
      <c r="F63" s="132"/>
      <c r="G63" s="111"/>
      <c r="H63" s="132"/>
      <c r="I63" s="132"/>
      <c r="J63" s="214"/>
      <c r="K63" s="111"/>
      <c r="L63" s="132"/>
      <c r="M63" s="132"/>
      <c r="N63" s="214"/>
      <c r="O63" s="132"/>
      <c r="P63" s="111"/>
      <c r="Q63" s="278"/>
      <c r="R63" s="47"/>
      <c r="S63" s="112"/>
      <c r="T63" s="226"/>
      <c r="U63" s="132"/>
      <c r="V63" s="132"/>
      <c r="W63" s="228"/>
      <c r="X63" s="132"/>
      <c r="Y63" s="111"/>
      <c r="Z63" s="132"/>
      <c r="AA63" s="132"/>
      <c r="AB63" s="214"/>
      <c r="AC63" s="132"/>
      <c r="AD63" s="132"/>
      <c r="AE63" s="132"/>
      <c r="AF63" s="246"/>
      <c r="AG63" s="132"/>
      <c r="AH63" s="228"/>
      <c r="FE63" s="5"/>
      <c r="FF63" s="5"/>
      <c r="FG63" s="5"/>
      <c r="FH63" s="5"/>
      <c r="FI63" s="5"/>
      <c r="FL63" s="7"/>
      <c r="FW63"/>
      <c r="FX63"/>
      <c r="FY63"/>
      <c r="FZ63"/>
      <c r="GA63"/>
    </row>
    <row r="64" spans="1:183" x14ac:dyDescent="0.3">
      <c r="A64" s="4" t="s">
        <v>73</v>
      </c>
      <c r="C64" s="47"/>
      <c r="D64" s="111"/>
      <c r="E64" s="111"/>
      <c r="F64" s="132"/>
      <c r="G64" s="111"/>
      <c r="H64" s="132"/>
      <c r="I64" s="132"/>
      <c r="J64" s="214"/>
      <c r="K64" s="111"/>
      <c r="L64" s="132"/>
      <c r="M64" s="132"/>
      <c r="N64" s="214"/>
      <c r="O64" s="132"/>
      <c r="P64" s="111"/>
      <c r="Q64" s="278"/>
      <c r="R64" s="47"/>
      <c r="S64" s="112"/>
      <c r="T64" s="226"/>
      <c r="U64" s="132"/>
      <c r="V64" s="132"/>
      <c r="W64" s="228"/>
      <c r="X64" s="132"/>
      <c r="Y64" s="111"/>
      <c r="Z64" s="132"/>
      <c r="AA64" s="132"/>
      <c r="AB64" s="214"/>
      <c r="AC64" s="132"/>
      <c r="AD64" s="132"/>
      <c r="AE64" s="132"/>
      <c r="AF64" s="246"/>
      <c r="AG64" s="132"/>
      <c r="AH64" s="228"/>
      <c r="FE64" s="5"/>
      <c r="FF64" s="5"/>
      <c r="FG64" s="5"/>
      <c r="FH64" s="5"/>
      <c r="FI64" s="5"/>
      <c r="FW64"/>
      <c r="FX64"/>
      <c r="FY64"/>
      <c r="FZ64"/>
      <c r="GA64"/>
    </row>
    <row r="65" spans="1:186" x14ac:dyDescent="0.3">
      <c r="A65" s="4" t="s">
        <v>70</v>
      </c>
      <c r="B65" s="22"/>
      <c r="C65" s="47"/>
      <c r="D65" s="111"/>
      <c r="E65" s="111" t="s">
        <v>203</v>
      </c>
      <c r="F65" s="132"/>
      <c r="G65" s="111"/>
      <c r="H65" s="132"/>
      <c r="I65" s="132"/>
      <c r="J65" s="214" t="s">
        <v>112</v>
      </c>
      <c r="K65" s="111"/>
      <c r="L65" s="132" t="s">
        <v>93</v>
      </c>
      <c r="M65" s="132" t="s">
        <v>110</v>
      </c>
      <c r="N65" s="214" t="s">
        <v>93</v>
      </c>
      <c r="O65" s="132"/>
      <c r="P65" s="111"/>
      <c r="Q65" s="280"/>
      <c r="R65" s="47"/>
      <c r="S65" s="112"/>
      <c r="T65" s="226"/>
      <c r="U65" s="132"/>
      <c r="V65" s="132"/>
      <c r="W65" s="228"/>
      <c r="X65" s="132"/>
      <c r="Y65" s="111"/>
      <c r="Z65" s="132">
        <v>1</v>
      </c>
      <c r="AA65" s="132"/>
      <c r="AB65" s="216" t="s">
        <v>110</v>
      </c>
      <c r="AC65" s="132"/>
      <c r="AD65" s="132"/>
      <c r="AE65" s="132"/>
      <c r="AF65" s="246"/>
      <c r="AG65" s="132"/>
      <c r="AH65" s="228"/>
      <c r="FE65" s="5"/>
      <c r="FF65" s="5"/>
      <c r="FG65" s="5"/>
      <c r="FH65" s="5"/>
      <c r="FI65" s="5"/>
      <c r="FW65"/>
      <c r="FX65"/>
      <c r="FY65"/>
      <c r="FZ65"/>
      <c r="GA65"/>
    </row>
    <row r="66" spans="1:186" x14ac:dyDescent="0.3">
      <c r="A66" s="4" t="s">
        <v>74</v>
      </c>
      <c r="B66" s="22"/>
      <c r="C66" s="47"/>
      <c r="D66" s="111">
        <v>1</v>
      </c>
      <c r="E66" s="111"/>
      <c r="F66" s="132"/>
      <c r="G66" s="111"/>
      <c r="H66" s="132"/>
      <c r="I66" s="132"/>
      <c r="J66" s="214"/>
      <c r="K66" s="111"/>
      <c r="L66" s="132"/>
      <c r="M66" s="132"/>
      <c r="N66" s="214" t="s">
        <v>93</v>
      </c>
      <c r="O66" s="132"/>
      <c r="P66" s="111"/>
      <c r="Q66" s="278"/>
      <c r="R66" s="47"/>
      <c r="S66" s="112"/>
      <c r="T66" s="226"/>
      <c r="U66" s="132"/>
      <c r="V66" s="132"/>
      <c r="W66" s="228"/>
      <c r="X66" s="132"/>
      <c r="Y66" s="111"/>
      <c r="Z66" s="132"/>
      <c r="AA66" s="132"/>
      <c r="AB66" s="214"/>
      <c r="AC66" s="132"/>
      <c r="AD66" s="132"/>
      <c r="AE66" s="132"/>
      <c r="AF66" s="246"/>
      <c r="AG66" s="132"/>
      <c r="AH66" s="228"/>
      <c r="FE66" s="5"/>
      <c r="FF66" s="5"/>
      <c r="FG66" s="5"/>
      <c r="FH66" s="5"/>
      <c r="FI66" s="5"/>
      <c r="FW66"/>
      <c r="FX66"/>
      <c r="FY66"/>
      <c r="FZ66"/>
      <c r="GA66"/>
    </row>
    <row r="67" spans="1:186" x14ac:dyDescent="0.3">
      <c r="A67" s="4" t="s">
        <v>75</v>
      </c>
      <c r="C67" s="47"/>
      <c r="D67" s="111"/>
      <c r="E67" s="111"/>
      <c r="F67" s="132"/>
      <c r="G67" s="111"/>
      <c r="H67" s="132"/>
      <c r="I67" s="132"/>
      <c r="J67" s="214"/>
      <c r="K67" s="111"/>
      <c r="L67" s="132"/>
      <c r="M67" s="132"/>
      <c r="N67" s="214" t="s">
        <v>93</v>
      </c>
      <c r="O67" s="132"/>
      <c r="P67" s="111"/>
      <c r="Q67" s="278"/>
      <c r="R67" s="47"/>
      <c r="S67" s="112"/>
      <c r="T67" s="226"/>
      <c r="U67" s="132"/>
      <c r="V67" s="132"/>
      <c r="W67" s="228"/>
      <c r="X67" s="132"/>
      <c r="Y67" s="111"/>
      <c r="Z67" s="132"/>
      <c r="AA67" s="132"/>
      <c r="AB67" s="214"/>
      <c r="AC67" s="132"/>
      <c r="AD67" s="132"/>
      <c r="AE67" s="132"/>
      <c r="AF67" s="246"/>
      <c r="AG67" s="132"/>
      <c r="AH67" s="228"/>
    </row>
    <row r="68" spans="1:186" x14ac:dyDescent="0.3">
      <c r="A68" s="4" t="s">
        <v>33</v>
      </c>
      <c r="C68" s="47"/>
      <c r="D68" s="111"/>
      <c r="E68" s="111"/>
      <c r="F68" s="132"/>
      <c r="G68" s="111"/>
      <c r="H68" s="132"/>
      <c r="I68" s="132"/>
      <c r="J68" s="214"/>
      <c r="K68" s="111"/>
      <c r="L68" s="132"/>
      <c r="M68" s="132"/>
      <c r="N68" s="214"/>
      <c r="O68" s="132"/>
      <c r="P68" s="111"/>
      <c r="Q68" s="278"/>
      <c r="R68" s="47"/>
      <c r="S68" s="112"/>
      <c r="T68" s="226"/>
      <c r="U68" s="132"/>
      <c r="V68" s="132"/>
      <c r="W68" s="228"/>
      <c r="X68" s="132"/>
      <c r="Y68" s="111"/>
      <c r="Z68" s="132"/>
      <c r="AA68" s="132"/>
      <c r="AB68" s="214"/>
      <c r="AC68" s="132"/>
      <c r="AD68" s="132"/>
      <c r="AE68" s="132"/>
      <c r="AF68" s="246"/>
      <c r="AG68" s="132"/>
      <c r="AH68" s="228"/>
    </row>
    <row r="69" spans="1:186" x14ac:dyDescent="0.3">
      <c r="A69" s="4" t="s">
        <v>71</v>
      </c>
      <c r="C69" s="112"/>
      <c r="D69" s="111"/>
      <c r="E69" s="111"/>
      <c r="F69" s="132"/>
      <c r="G69" s="111"/>
      <c r="H69" s="132"/>
      <c r="I69" s="132"/>
      <c r="J69" s="214"/>
      <c r="K69" s="111"/>
      <c r="L69" s="132"/>
      <c r="M69" s="132" t="s">
        <v>110</v>
      </c>
      <c r="N69" s="214"/>
      <c r="O69" s="132"/>
      <c r="P69" s="111"/>
      <c r="Q69" s="280"/>
      <c r="R69" s="47"/>
      <c r="S69" s="112"/>
      <c r="T69" s="226"/>
      <c r="U69" s="132"/>
      <c r="V69" s="132"/>
      <c r="W69" s="228"/>
      <c r="X69" s="132" t="s">
        <v>192</v>
      </c>
      <c r="Y69" s="111"/>
      <c r="Z69" s="132"/>
      <c r="AA69" s="132"/>
      <c r="AB69" s="214"/>
      <c r="AC69" s="132"/>
      <c r="AD69" s="132"/>
      <c r="AE69" s="132"/>
      <c r="AF69" s="246"/>
      <c r="AG69" s="132"/>
      <c r="AH69" s="228"/>
      <c r="FF69" s="7"/>
      <c r="FM69" s="7"/>
      <c r="FX69" s="18"/>
      <c r="GD69" s="7"/>
    </row>
    <row r="70" spans="1:186" x14ac:dyDescent="0.3">
      <c r="A70" s="4" t="s">
        <v>76</v>
      </c>
      <c r="C70" s="47"/>
      <c r="D70" s="111">
        <v>1</v>
      </c>
      <c r="E70" s="111"/>
      <c r="F70" s="132"/>
      <c r="G70" s="111" t="s">
        <v>93</v>
      </c>
      <c r="H70" s="132"/>
      <c r="I70" s="132">
        <v>1</v>
      </c>
      <c r="J70" s="214" t="s">
        <v>113</v>
      </c>
      <c r="K70" s="112" t="s">
        <v>167</v>
      </c>
      <c r="L70" s="132" t="s">
        <v>93</v>
      </c>
      <c r="M70" s="132"/>
      <c r="N70" s="214" t="s">
        <v>93</v>
      </c>
      <c r="O70" s="132"/>
      <c r="P70" s="111" t="s">
        <v>93</v>
      </c>
      <c r="Q70" s="278"/>
      <c r="R70" s="47"/>
      <c r="S70" s="112" t="s">
        <v>109</v>
      </c>
      <c r="T70" s="226"/>
      <c r="U70" s="222" t="s">
        <v>110</v>
      </c>
      <c r="V70" s="222"/>
      <c r="W70" s="228"/>
      <c r="X70" s="132" t="s">
        <v>193</v>
      </c>
      <c r="Y70" s="111"/>
      <c r="Z70" s="132"/>
      <c r="AA70" s="132"/>
      <c r="AB70" s="216" t="s">
        <v>110</v>
      </c>
      <c r="AC70" s="132"/>
      <c r="AD70" s="132"/>
      <c r="AE70" s="132" t="s">
        <v>203</v>
      </c>
      <c r="AF70" s="246"/>
      <c r="AG70" s="132"/>
      <c r="AH70" s="228"/>
    </row>
    <row r="71" spans="1:186" x14ac:dyDescent="0.3">
      <c r="A71" s="4" t="s">
        <v>77</v>
      </c>
      <c r="C71" s="47"/>
      <c r="D71" s="111"/>
      <c r="E71" s="111"/>
      <c r="F71" s="132"/>
      <c r="G71" s="111"/>
      <c r="H71" s="132"/>
      <c r="I71" s="132"/>
      <c r="J71" s="214"/>
      <c r="L71" s="132"/>
      <c r="M71" s="132" t="s">
        <v>110</v>
      </c>
      <c r="N71" s="214" t="s">
        <v>93</v>
      </c>
      <c r="O71" s="132"/>
      <c r="P71" s="111"/>
      <c r="Q71" s="280"/>
      <c r="R71" s="47"/>
      <c r="S71" s="112"/>
      <c r="T71" s="226"/>
      <c r="U71" s="132"/>
      <c r="V71" s="132"/>
      <c r="W71" s="228"/>
      <c r="X71" s="132"/>
      <c r="Y71" s="111"/>
      <c r="Z71" s="132"/>
      <c r="AA71" s="132"/>
      <c r="AB71" s="214"/>
      <c r="AC71" s="132"/>
      <c r="AD71" s="132"/>
      <c r="AE71" s="132"/>
      <c r="AF71" s="246"/>
      <c r="AG71" s="132"/>
      <c r="AH71" s="228"/>
    </row>
    <row r="72" spans="1:186" x14ac:dyDescent="0.3">
      <c r="A72" s="4" t="s">
        <v>78</v>
      </c>
      <c r="C72" s="47"/>
      <c r="D72" s="111"/>
      <c r="E72" s="111"/>
      <c r="F72" s="132"/>
      <c r="G72" s="111"/>
      <c r="H72" s="132"/>
      <c r="I72" s="132"/>
      <c r="J72" s="214"/>
      <c r="K72" s="112" t="s">
        <v>167</v>
      </c>
      <c r="L72" s="132"/>
      <c r="M72" s="132"/>
      <c r="N72" s="214"/>
      <c r="O72" s="132"/>
      <c r="P72" s="111"/>
      <c r="Q72" s="278"/>
      <c r="R72" s="47"/>
      <c r="S72" s="112"/>
      <c r="T72" s="226"/>
      <c r="U72" s="132"/>
      <c r="V72" s="132"/>
      <c r="W72" s="228"/>
      <c r="X72" s="132"/>
      <c r="Y72" s="111"/>
      <c r="Z72" s="132"/>
      <c r="AA72" s="132"/>
      <c r="AB72" s="214"/>
      <c r="AC72" s="132"/>
      <c r="AD72" s="132"/>
      <c r="AE72" s="132"/>
      <c r="AF72" s="246"/>
      <c r="AG72" s="132"/>
      <c r="AH72" s="228"/>
    </row>
    <row r="73" spans="1:186" x14ac:dyDescent="0.3">
      <c r="A73" s="4" t="s">
        <v>79</v>
      </c>
      <c r="C73" s="47"/>
      <c r="D73" s="111"/>
      <c r="E73" s="111"/>
      <c r="F73" s="132"/>
      <c r="G73" s="111"/>
      <c r="H73" s="132"/>
      <c r="I73" s="132"/>
      <c r="J73" s="214"/>
      <c r="K73" s="111"/>
      <c r="L73" s="132"/>
      <c r="M73" s="132"/>
      <c r="N73" s="214"/>
      <c r="O73" s="132"/>
      <c r="P73" s="111"/>
      <c r="Q73" s="278"/>
      <c r="R73" s="47"/>
      <c r="S73" s="112"/>
      <c r="T73" s="226"/>
      <c r="U73" s="132"/>
      <c r="V73" s="132"/>
      <c r="W73" s="228"/>
      <c r="X73" s="132"/>
      <c r="Y73" s="111"/>
      <c r="Z73" s="132"/>
      <c r="AA73" s="132"/>
      <c r="AB73" s="214"/>
      <c r="AC73" s="132"/>
      <c r="AD73" s="132"/>
      <c r="AE73" s="132"/>
      <c r="AF73" s="246"/>
      <c r="AG73" s="132"/>
      <c r="AH73" s="228"/>
    </row>
    <row r="74" spans="1:186" x14ac:dyDescent="0.3">
      <c r="A74" s="4" t="s">
        <v>80</v>
      </c>
      <c r="C74" s="47"/>
      <c r="D74" s="111"/>
      <c r="E74" s="111"/>
      <c r="F74" s="132"/>
      <c r="G74" s="111"/>
      <c r="H74" s="132"/>
      <c r="I74" s="132"/>
      <c r="J74" s="214"/>
      <c r="K74" s="111"/>
      <c r="L74" s="132"/>
      <c r="M74" s="132" t="s">
        <v>93</v>
      </c>
      <c r="N74" s="214" t="s">
        <v>93</v>
      </c>
      <c r="O74" s="132"/>
      <c r="P74" s="111"/>
      <c r="Q74" s="278"/>
      <c r="R74" s="47"/>
      <c r="S74" s="112" t="s">
        <v>93</v>
      </c>
      <c r="T74" s="226"/>
      <c r="U74" s="132"/>
      <c r="V74" s="132"/>
      <c r="W74" s="228"/>
      <c r="X74" s="132" t="s">
        <v>192</v>
      </c>
      <c r="Y74" s="111"/>
      <c r="Z74" s="132"/>
      <c r="AA74" s="132"/>
      <c r="AB74" s="214"/>
      <c r="AC74" s="132"/>
      <c r="AD74" s="132"/>
      <c r="AE74" s="132"/>
      <c r="AF74" s="246"/>
      <c r="AG74" s="132"/>
      <c r="AH74" s="228"/>
    </row>
    <row r="75" spans="1:186" x14ac:dyDescent="0.3">
      <c r="A75" s="4" t="s">
        <v>81</v>
      </c>
      <c r="C75" s="112"/>
      <c r="D75" s="111"/>
      <c r="E75" s="111"/>
      <c r="F75" s="132"/>
      <c r="G75" s="111"/>
      <c r="H75" s="132"/>
      <c r="I75" s="132"/>
      <c r="J75" s="214"/>
      <c r="K75" s="111"/>
      <c r="L75" s="132"/>
      <c r="M75" s="132"/>
      <c r="N75" s="214"/>
      <c r="O75" s="132"/>
      <c r="P75" s="111"/>
      <c r="Q75" s="278"/>
      <c r="R75" s="47"/>
      <c r="S75" s="112"/>
      <c r="T75" s="226"/>
      <c r="U75" s="132"/>
      <c r="V75" s="132"/>
      <c r="W75" s="228"/>
      <c r="X75" s="132"/>
      <c r="Y75" s="111"/>
      <c r="Z75" s="132"/>
      <c r="AA75" s="132"/>
      <c r="AB75" s="214"/>
      <c r="AC75" s="132"/>
      <c r="AD75" s="132"/>
      <c r="AE75" s="132"/>
      <c r="AF75" s="246"/>
      <c r="AG75" s="132"/>
      <c r="AH75" s="228"/>
      <c r="FF75" s="7"/>
    </row>
    <row r="76" spans="1:186" x14ac:dyDescent="0.3">
      <c r="A76" s="4" t="s">
        <v>82</v>
      </c>
      <c r="C76" s="47"/>
      <c r="D76" s="111"/>
      <c r="E76" s="111"/>
      <c r="F76" s="132"/>
      <c r="G76" s="111"/>
      <c r="H76" s="132"/>
      <c r="I76" s="132"/>
      <c r="J76" s="214"/>
      <c r="K76" s="111"/>
      <c r="L76" s="132"/>
      <c r="M76" s="132"/>
      <c r="N76" s="214"/>
      <c r="O76" s="132"/>
      <c r="P76" s="111"/>
      <c r="Q76" s="278"/>
      <c r="R76" s="47"/>
      <c r="S76" s="112"/>
      <c r="T76" s="226"/>
      <c r="U76" s="132" t="s">
        <v>93</v>
      </c>
      <c r="V76" s="132"/>
      <c r="W76" s="228"/>
      <c r="X76" s="132"/>
      <c r="Y76" s="111"/>
      <c r="Z76" s="132"/>
      <c r="AA76" s="132"/>
      <c r="AB76" s="214"/>
      <c r="AC76" s="132"/>
      <c r="AD76" s="132"/>
      <c r="AE76" s="132"/>
      <c r="AF76" s="246"/>
      <c r="AG76" s="132"/>
      <c r="AH76" s="228"/>
      <c r="FF76" s="7"/>
      <c r="FX76" s="18"/>
      <c r="GC76" s="7"/>
      <c r="GD76" s="7"/>
    </row>
    <row r="77" spans="1:186" x14ac:dyDescent="0.3">
      <c r="A77" s="4" t="s">
        <v>83</v>
      </c>
      <c r="C77" s="47"/>
      <c r="D77" s="111"/>
      <c r="E77" s="111" t="s">
        <v>203</v>
      </c>
      <c r="F77" s="132"/>
      <c r="G77" s="111"/>
      <c r="H77" s="132"/>
      <c r="I77" s="132"/>
      <c r="J77" s="214" t="s">
        <v>112</v>
      </c>
      <c r="K77" s="111"/>
      <c r="L77" s="132" t="s">
        <v>93</v>
      </c>
      <c r="M77" s="132"/>
      <c r="N77" s="214"/>
      <c r="O77" s="132"/>
      <c r="P77" s="111"/>
      <c r="Q77" s="278"/>
      <c r="R77" s="47">
        <v>1</v>
      </c>
      <c r="S77" s="112"/>
      <c r="T77" s="226" t="s">
        <v>93</v>
      </c>
      <c r="U77" s="132"/>
      <c r="V77" s="132"/>
      <c r="W77" s="228"/>
      <c r="X77" s="132"/>
      <c r="Y77" s="111"/>
      <c r="Z77" s="132"/>
      <c r="AA77" s="132"/>
      <c r="AB77" s="214"/>
      <c r="AC77" s="132"/>
      <c r="AD77" s="132"/>
      <c r="AE77" s="132"/>
      <c r="AF77" s="246"/>
      <c r="AG77" s="132"/>
      <c r="AH77" s="228"/>
      <c r="FX77" s="18"/>
      <c r="FZ77" s="18"/>
    </row>
    <row r="78" spans="1:186" x14ac:dyDescent="0.3">
      <c r="A78" s="4" t="s">
        <v>84</v>
      </c>
      <c r="C78" s="47"/>
      <c r="D78" s="111"/>
      <c r="E78" s="111"/>
      <c r="F78" s="132"/>
      <c r="G78" s="111"/>
      <c r="H78" s="132"/>
      <c r="I78" s="132"/>
      <c r="J78" s="214"/>
      <c r="K78" s="111"/>
      <c r="L78" s="132"/>
      <c r="M78" s="132"/>
      <c r="N78" s="214"/>
      <c r="O78" s="132"/>
      <c r="P78" s="111"/>
      <c r="Q78" s="278"/>
      <c r="R78" s="47"/>
      <c r="S78" s="112"/>
      <c r="T78" s="226"/>
      <c r="U78" s="132"/>
      <c r="V78" s="132"/>
      <c r="W78" s="228"/>
      <c r="X78" s="132"/>
      <c r="Y78" s="111"/>
      <c r="Z78" s="132"/>
      <c r="AA78" s="132"/>
      <c r="AB78" s="214"/>
      <c r="AC78" s="132"/>
      <c r="AD78" s="132"/>
      <c r="AE78" s="132"/>
      <c r="AF78" s="246"/>
      <c r="AG78" s="132"/>
      <c r="AH78" s="228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GB78" s="7"/>
      <c r="GD78" s="7"/>
    </row>
    <row r="79" spans="1:186" x14ac:dyDescent="0.3">
      <c r="A79" s="4" t="s">
        <v>85</v>
      </c>
      <c r="C79" s="47"/>
      <c r="D79" s="111"/>
      <c r="E79" s="111"/>
      <c r="F79" s="132"/>
      <c r="G79" s="111"/>
      <c r="H79" s="132"/>
      <c r="I79" s="132"/>
      <c r="J79" s="214" t="s">
        <v>112</v>
      </c>
      <c r="K79" s="111"/>
      <c r="L79" s="132" t="s">
        <v>93</v>
      </c>
      <c r="M79" s="132"/>
      <c r="N79" s="214"/>
      <c r="O79" s="132"/>
      <c r="P79" s="111"/>
      <c r="Q79" s="278"/>
      <c r="R79" s="47">
        <v>1</v>
      </c>
      <c r="S79" s="112" t="s">
        <v>93</v>
      </c>
      <c r="T79" s="226"/>
      <c r="U79" s="132"/>
      <c r="V79" s="132"/>
      <c r="W79" s="228"/>
      <c r="X79" s="132" t="s">
        <v>192</v>
      </c>
      <c r="Y79" s="111"/>
      <c r="Z79" s="132"/>
      <c r="AA79" s="132" t="s">
        <v>93</v>
      </c>
      <c r="AB79" s="214"/>
      <c r="AC79" s="132"/>
      <c r="AD79" s="132"/>
      <c r="AE79" s="132"/>
      <c r="AF79" s="246"/>
      <c r="AG79" s="132"/>
      <c r="AH79" s="228"/>
    </row>
    <row r="80" spans="1:186" x14ac:dyDescent="0.3">
      <c r="A80" s="4" t="s">
        <v>86</v>
      </c>
      <c r="C80" s="47"/>
      <c r="D80" s="111"/>
      <c r="E80" s="111"/>
      <c r="F80" s="132"/>
      <c r="G80" s="111"/>
      <c r="H80" s="132"/>
      <c r="I80" s="132"/>
      <c r="J80" s="214"/>
      <c r="K80" s="111"/>
      <c r="L80" s="132"/>
      <c r="M80" s="132"/>
      <c r="N80" s="214"/>
      <c r="O80" s="132"/>
      <c r="P80" s="111"/>
      <c r="Q80" s="278"/>
      <c r="R80" s="47"/>
      <c r="S80" s="112"/>
      <c r="T80" s="226"/>
      <c r="U80" s="132"/>
      <c r="V80" s="132"/>
      <c r="W80" s="228"/>
      <c r="X80" s="132"/>
      <c r="Y80" s="111"/>
      <c r="Z80" s="132"/>
      <c r="AA80" s="132"/>
      <c r="AB80" s="214"/>
      <c r="AC80" s="132"/>
      <c r="AD80" s="132"/>
      <c r="AE80" s="132"/>
      <c r="AF80" s="246"/>
      <c r="AG80" s="132"/>
      <c r="AH80" s="228"/>
    </row>
    <row r="81" spans="1:186" x14ac:dyDescent="0.3">
      <c r="A81" s="4" t="s">
        <v>87</v>
      </c>
      <c r="C81" s="112"/>
      <c r="D81" s="111"/>
      <c r="E81" s="111"/>
      <c r="F81" s="132"/>
      <c r="G81" s="111"/>
      <c r="H81" s="132"/>
      <c r="I81" s="132"/>
      <c r="J81" s="214"/>
      <c r="K81" s="111"/>
      <c r="L81" s="132"/>
      <c r="M81" s="132"/>
      <c r="N81" s="214" t="s">
        <v>93</v>
      </c>
      <c r="O81" s="132"/>
      <c r="P81" s="111"/>
      <c r="Q81" s="278"/>
      <c r="R81" s="47"/>
      <c r="S81" s="112"/>
      <c r="T81" s="226"/>
      <c r="U81" s="132"/>
      <c r="V81" s="132"/>
      <c r="W81" s="228"/>
      <c r="X81" s="132"/>
      <c r="Y81" s="111"/>
      <c r="Z81" s="132"/>
      <c r="AA81" s="132"/>
      <c r="AB81" s="214"/>
      <c r="AC81" s="132"/>
      <c r="AD81" s="132"/>
      <c r="AE81" s="132"/>
      <c r="AF81" s="246"/>
      <c r="AG81" s="132"/>
      <c r="AH81" s="228"/>
      <c r="FG81" s="7"/>
    </row>
    <row r="82" spans="1:186" x14ac:dyDescent="0.3">
      <c r="A82" s="4" t="s">
        <v>88</v>
      </c>
      <c r="C82" s="47"/>
      <c r="D82" s="111"/>
      <c r="E82" s="111"/>
      <c r="F82" s="132"/>
      <c r="G82" s="111"/>
      <c r="H82" s="132"/>
      <c r="I82" s="132"/>
      <c r="J82" s="214"/>
      <c r="K82" s="111"/>
      <c r="L82" s="132"/>
      <c r="M82" s="132"/>
      <c r="N82" s="214" t="s">
        <v>93</v>
      </c>
      <c r="O82" s="132"/>
      <c r="P82" s="111" t="s">
        <v>93</v>
      </c>
      <c r="Q82" s="278"/>
      <c r="R82" s="47"/>
      <c r="S82" s="112"/>
      <c r="T82" s="226"/>
      <c r="U82" s="132"/>
      <c r="V82" s="132"/>
      <c r="W82" s="228"/>
      <c r="X82" s="132"/>
      <c r="Y82" s="111"/>
      <c r="Z82" s="132"/>
      <c r="AA82" s="132" t="s">
        <v>93</v>
      </c>
      <c r="AB82" s="214"/>
      <c r="AC82" s="132"/>
      <c r="AD82" s="132"/>
      <c r="AE82" s="132"/>
      <c r="AF82" s="246"/>
      <c r="AG82" s="132"/>
      <c r="AH82" s="228"/>
      <c r="FF82" s="7"/>
      <c r="GD82" s="7"/>
    </row>
    <row r="83" spans="1:186" x14ac:dyDescent="0.3">
      <c r="A83" s="4" t="s">
        <v>89</v>
      </c>
      <c r="C83" s="47"/>
      <c r="D83" s="111"/>
      <c r="E83" s="111"/>
      <c r="F83" s="132"/>
      <c r="G83" s="111"/>
      <c r="H83" s="132"/>
      <c r="I83" s="132"/>
      <c r="J83" s="214"/>
      <c r="K83" s="111"/>
      <c r="L83" s="132"/>
      <c r="M83" s="132"/>
      <c r="N83" s="214"/>
      <c r="O83" s="132"/>
      <c r="P83" s="111"/>
      <c r="Q83" s="278"/>
      <c r="R83" s="47"/>
      <c r="S83" s="112"/>
      <c r="T83" s="226"/>
      <c r="U83" s="132"/>
      <c r="V83" s="132"/>
      <c r="W83" s="228"/>
      <c r="X83" s="132"/>
      <c r="Y83" s="111"/>
      <c r="Z83" s="132"/>
      <c r="AA83" s="132"/>
      <c r="AB83" s="214"/>
      <c r="AC83" s="132"/>
      <c r="AD83" s="132"/>
      <c r="AE83" s="132"/>
      <c r="AF83" s="246"/>
      <c r="AG83" s="132"/>
      <c r="AH83" s="228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</row>
    <row r="84" spans="1:186" x14ac:dyDescent="0.3">
      <c r="A84" s="90" t="s">
        <v>90</v>
      </c>
      <c r="C84" s="47"/>
      <c r="D84" s="111"/>
      <c r="E84" s="111"/>
      <c r="F84" s="132"/>
      <c r="G84" s="111"/>
      <c r="H84" s="132"/>
      <c r="I84" s="132"/>
      <c r="J84" s="214"/>
      <c r="K84" s="111"/>
      <c r="L84" s="132"/>
      <c r="M84" s="132"/>
      <c r="N84" s="214"/>
      <c r="O84" s="132"/>
      <c r="P84" s="111"/>
      <c r="Q84" s="278"/>
      <c r="R84" s="47"/>
      <c r="S84" s="112"/>
      <c r="T84" s="226"/>
      <c r="U84" s="132"/>
      <c r="V84" s="132"/>
      <c r="W84" s="228"/>
      <c r="X84" s="132"/>
      <c r="Y84" s="111"/>
      <c r="Z84" s="132"/>
      <c r="AA84" s="132"/>
      <c r="AB84" s="214"/>
      <c r="AC84" s="132"/>
      <c r="AD84" s="132"/>
      <c r="AE84" s="132"/>
      <c r="AF84" s="246"/>
      <c r="AG84" s="132"/>
      <c r="AH84" s="228"/>
    </row>
    <row r="85" spans="1:186" x14ac:dyDescent="0.3">
      <c r="A85" s="90" t="s">
        <v>91</v>
      </c>
      <c r="C85" s="47"/>
      <c r="D85" s="111"/>
      <c r="E85" s="111"/>
      <c r="F85" s="132"/>
      <c r="G85" s="111"/>
      <c r="H85" s="132"/>
      <c r="I85" s="132"/>
      <c r="J85" s="214"/>
      <c r="K85" s="111"/>
      <c r="L85" s="132"/>
      <c r="M85" s="132"/>
      <c r="N85" s="214"/>
      <c r="O85" s="132"/>
      <c r="P85" s="111"/>
      <c r="Q85" s="278"/>
      <c r="R85" s="47"/>
      <c r="S85" s="112"/>
      <c r="T85" s="226"/>
      <c r="U85" s="132"/>
      <c r="V85" s="132"/>
      <c r="W85" s="228"/>
      <c r="X85" s="132"/>
      <c r="Y85" s="111"/>
      <c r="Z85" s="132"/>
      <c r="AA85" s="132"/>
      <c r="AB85" s="214"/>
      <c r="AC85" s="132"/>
      <c r="AD85" s="132"/>
      <c r="AE85" s="132"/>
      <c r="AF85" s="246"/>
      <c r="AG85" s="132"/>
      <c r="AH85" s="228"/>
    </row>
    <row r="86" spans="1:186" x14ac:dyDescent="0.3">
      <c r="A86" s="91" t="s">
        <v>92</v>
      </c>
      <c r="C86" s="47"/>
      <c r="D86" s="111"/>
      <c r="E86" s="111"/>
      <c r="F86" s="132"/>
      <c r="G86" s="111"/>
      <c r="H86" s="132"/>
      <c r="I86" s="132"/>
      <c r="J86" s="214"/>
      <c r="K86" s="111"/>
      <c r="L86" s="132"/>
      <c r="M86" s="132"/>
      <c r="N86" s="214"/>
      <c r="O86" s="132"/>
      <c r="P86" s="111"/>
      <c r="Q86" s="278"/>
      <c r="R86" s="47"/>
      <c r="S86" s="112"/>
      <c r="T86" s="226"/>
      <c r="U86" s="132"/>
      <c r="V86" s="132"/>
      <c r="W86" s="228"/>
      <c r="X86" s="132"/>
      <c r="Y86" s="111"/>
      <c r="Z86" s="132"/>
      <c r="AA86" s="132"/>
      <c r="AB86" s="214"/>
      <c r="AC86" s="132"/>
      <c r="AD86" s="132"/>
      <c r="AE86" s="132"/>
      <c r="AF86" s="246"/>
      <c r="AG86" s="132"/>
      <c r="AH86" s="228"/>
      <c r="GC86" s="19"/>
    </row>
    <row r="87" spans="1:186" x14ac:dyDescent="0.3">
      <c r="A87" s="85" t="s">
        <v>34</v>
      </c>
      <c r="C87" s="47"/>
      <c r="D87" s="111"/>
      <c r="E87" s="111"/>
      <c r="F87" s="132"/>
      <c r="G87" s="111"/>
      <c r="H87" s="132"/>
      <c r="I87" s="132"/>
      <c r="J87" s="214"/>
      <c r="K87" s="111"/>
      <c r="L87" s="132"/>
      <c r="M87" s="132"/>
      <c r="N87" s="214"/>
      <c r="O87" s="132"/>
      <c r="P87" s="111"/>
      <c r="Q87" s="278"/>
      <c r="R87" s="111"/>
      <c r="S87" s="112"/>
      <c r="T87" s="226"/>
      <c r="U87" s="132"/>
      <c r="V87" s="132"/>
      <c r="W87" s="228"/>
      <c r="X87" s="132"/>
      <c r="Y87" s="111"/>
      <c r="Z87" s="132"/>
      <c r="AA87" s="132"/>
      <c r="AB87" s="214"/>
      <c r="AC87" s="132"/>
      <c r="AD87" s="132"/>
      <c r="AE87" s="132"/>
      <c r="AF87" s="246"/>
      <c r="AG87" s="132"/>
      <c r="AH87" s="228"/>
    </row>
    <row r="88" spans="1:186" x14ac:dyDescent="0.3">
      <c r="A88" s="4" t="s">
        <v>146</v>
      </c>
      <c r="C88" s="47"/>
      <c r="D88" s="111"/>
      <c r="E88" s="111"/>
      <c r="F88" s="132"/>
      <c r="G88" s="111"/>
      <c r="H88" s="132"/>
      <c r="I88" s="132"/>
      <c r="J88" s="214"/>
      <c r="K88" s="111"/>
      <c r="L88" s="132"/>
      <c r="M88" s="132"/>
      <c r="N88" s="214"/>
      <c r="O88" s="132"/>
      <c r="P88" s="111"/>
      <c r="Q88" s="278"/>
      <c r="R88" s="111"/>
      <c r="S88" s="112"/>
      <c r="T88" s="226"/>
      <c r="U88" s="132"/>
      <c r="V88" s="132"/>
      <c r="W88" s="228"/>
      <c r="X88" s="132"/>
      <c r="Y88" s="111"/>
      <c r="Z88" s="132"/>
      <c r="AA88" s="132"/>
      <c r="AB88" s="214"/>
      <c r="AC88" s="132"/>
      <c r="AD88" s="132"/>
      <c r="AE88" s="132"/>
      <c r="AF88" s="246"/>
      <c r="AG88" s="132" t="s">
        <v>93</v>
      </c>
      <c r="AH88" s="228"/>
    </row>
    <row r="89" spans="1:186" x14ac:dyDescent="0.3">
      <c r="A89" s="85"/>
      <c r="C89" s="47"/>
      <c r="D89" s="111"/>
      <c r="E89" s="111"/>
      <c r="F89" s="132"/>
      <c r="G89" s="111"/>
      <c r="H89" s="132"/>
      <c r="I89" s="132"/>
      <c r="J89" s="214"/>
      <c r="K89" s="111"/>
      <c r="L89" s="132"/>
      <c r="M89" s="272"/>
      <c r="N89" s="214"/>
      <c r="O89" s="132"/>
      <c r="P89" s="111"/>
      <c r="Q89" s="278"/>
      <c r="R89" s="111"/>
      <c r="S89" s="112"/>
      <c r="T89" s="226"/>
      <c r="U89" s="132"/>
      <c r="V89" s="132"/>
      <c r="W89" s="228"/>
      <c r="X89" s="132"/>
      <c r="Y89" s="111"/>
      <c r="Z89" s="132"/>
      <c r="AA89" s="132"/>
      <c r="AB89" s="214"/>
      <c r="AC89" s="132"/>
      <c r="AD89" s="132"/>
      <c r="AE89" s="132"/>
      <c r="AF89" s="246"/>
      <c r="AH89" s="228"/>
    </row>
    <row r="90" spans="1:186" x14ac:dyDescent="0.3">
      <c r="A90" s="85"/>
      <c r="C90" s="47"/>
      <c r="D90" s="111"/>
      <c r="E90" s="111"/>
      <c r="F90" s="132"/>
      <c r="G90" s="111"/>
      <c r="H90" s="132"/>
      <c r="I90" s="132"/>
      <c r="J90" s="214"/>
      <c r="K90" s="111"/>
      <c r="L90" s="132"/>
      <c r="M90" s="132"/>
      <c r="N90" s="214"/>
      <c r="O90" s="132"/>
      <c r="P90" s="111"/>
      <c r="Q90" s="278"/>
      <c r="R90" s="111"/>
      <c r="S90" s="112"/>
      <c r="T90" s="226"/>
      <c r="U90" s="132"/>
      <c r="V90" s="132"/>
      <c r="W90" s="228"/>
      <c r="X90" s="132"/>
      <c r="Y90" s="111"/>
      <c r="Z90" s="132"/>
      <c r="AA90" s="132"/>
      <c r="AB90" s="214"/>
      <c r="AC90" s="132"/>
      <c r="AD90" s="132"/>
      <c r="AE90" s="132"/>
      <c r="AF90" s="246"/>
      <c r="AG90" s="141"/>
      <c r="AH90" s="228"/>
      <c r="FX90" s="18"/>
    </row>
    <row r="91" spans="1:186" x14ac:dyDescent="0.3">
      <c r="A91" s="85"/>
      <c r="C91" s="47"/>
      <c r="D91" s="111"/>
      <c r="E91" s="111"/>
      <c r="F91" s="132"/>
      <c r="G91" s="111"/>
      <c r="H91" s="132"/>
      <c r="I91" s="132"/>
      <c r="J91" s="214"/>
      <c r="K91" s="111"/>
      <c r="L91" s="132"/>
      <c r="M91" s="132"/>
      <c r="N91" s="214"/>
      <c r="O91" s="132"/>
      <c r="P91" s="111"/>
      <c r="Q91" s="278"/>
      <c r="R91" s="47"/>
      <c r="S91" s="112"/>
      <c r="T91" s="226"/>
      <c r="U91" s="132"/>
      <c r="V91" s="132"/>
      <c r="W91" s="228"/>
      <c r="X91" s="132"/>
      <c r="Y91" s="111"/>
      <c r="Z91" s="132"/>
      <c r="AA91" s="132"/>
      <c r="AB91" s="214"/>
      <c r="AC91" s="132"/>
      <c r="AD91" s="132"/>
      <c r="AE91" s="132"/>
      <c r="AF91" s="246"/>
      <c r="AG91" s="141"/>
      <c r="AH91" s="228"/>
    </row>
    <row r="92" spans="1:186" x14ac:dyDescent="0.3">
      <c r="A92" s="85"/>
      <c r="B92" s="29"/>
      <c r="C92" s="47"/>
      <c r="D92" s="111"/>
      <c r="E92" s="111"/>
      <c r="F92" s="132"/>
      <c r="G92" s="111"/>
      <c r="H92" s="132"/>
      <c r="I92" s="132"/>
      <c r="J92" s="214"/>
      <c r="K92" s="111"/>
      <c r="L92" s="132"/>
      <c r="M92" s="132"/>
      <c r="N92" s="214"/>
      <c r="O92" s="132"/>
      <c r="P92" s="111"/>
      <c r="Q92" s="278"/>
      <c r="R92" s="47"/>
      <c r="S92" s="112"/>
      <c r="T92" s="226"/>
      <c r="U92" s="132"/>
      <c r="V92" s="132"/>
      <c r="W92" s="228"/>
      <c r="X92" s="132"/>
      <c r="Y92" s="111"/>
      <c r="Z92" s="132"/>
      <c r="AA92" s="132"/>
      <c r="AB92" s="214"/>
      <c r="AC92" s="132"/>
      <c r="AD92" s="132"/>
      <c r="AE92" s="132"/>
      <c r="AF92" s="246"/>
      <c r="AG92" s="141"/>
      <c r="AH92" s="228"/>
    </row>
    <row r="93" spans="1:186" x14ac:dyDescent="0.3">
      <c r="A93" s="85"/>
      <c r="B93" s="29"/>
      <c r="C93" s="47"/>
      <c r="D93" s="111"/>
      <c r="E93" s="111"/>
      <c r="F93" s="132"/>
      <c r="G93" s="111"/>
      <c r="H93" s="132"/>
      <c r="I93" s="132"/>
      <c r="J93" s="214"/>
      <c r="K93" s="111"/>
      <c r="L93" s="132"/>
      <c r="M93" s="132"/>
      <c r="N93" s="214"/>
      <c r="O93" s="132"/>
      <c r="P93" s="111"/>
      <c r="Q93" s="278"/>
      <c r="R93" s="47"/>
      <c r="S93" s="112"/>
      <c r="T93" s="226"/>
      <c r="U93" s="132"/>
      <c r="V93" s="132"/>
      <c r="W93" s="228"/>
      <c r="X93" s="132"/>
      <c r="Y93" s="111"/>
      <c r="Z93" s="132"/>
      <c r="AA93" s="132"/>
      <c r="AB93" s="214"/>
      <c r="AC93" s="132"/>
      <c r="AD93" s="132"/>
      <c r="AE93" s="132"/>
      <c r="AF93" s="246"/>
      <c r="AG93" s="141"/>
      <c r="AH93" s="228"/>
      <c r="FY93" s="20"/>
    </row>
    <row r="94" spans="1:186" x14ac:dyDescent="0.3">
      <c r="A94" s="98"/>
      <c r="B94" s="29"/>
      <c r="C94" s="47"/>
      <c r="D94" s="111"/>
      <c r="E94" s="111"/>
      <c r="F94" s="132"/>
      <c r="G94" s="111"/>
      <c r="H94" s="132"/>
      <c r="I94" s="132"/>
      <c r="J94" s="214"/>
      <c r="K94" s="111"/>
      <c r="L94" s="132"/>
      <c r="M94" s="132"/>
      <c r="N94" s="214"/>
      <c r="O94" s="132"/>
      <c r="P94" s="111"/>
      <c r="Q94" s="278"/>
      <c r="R94" s="47"/>
      <c r="S94" s="112"/>
      <c r="T94" s="226"/>
      <c r="U94" s="132"/>
      <c r="V94" s="132"/>
      <c r="W94" s="228"/>
      <c r="X94" s="132"/>
      <c r="Y94" s="111"/>
      <c r="Z94" s="132"/>
      <c r="AA94" s="132"/>
      <c r="AB94" s="214"/>
      <c r="AC94" s="132"/>
      <c r="AD94" s="132"/>
      <c r="AE94" s="132"/>
      <c r="AF94" s="246"/>
      <c r="AG94" s="141"/>
      <c r="AH94" s="228"/>
    </row>
    <row r="95" spans="1:186" x14ac:dyDescent="0.3">
      <c r="A95" s="84" t="s">
        <v>104</v>
      </c>
      <c r="B95" s="29"/>
      <c r="C95" s="47"/>
      <c r="D95" s="111"/>
      <c r="E95" s="111"/>
      <c r="F95" s="132"/>
      <c r="G95" s="111"/>
      <c r="H95" s="132"/>
      <c r="I95" s="132"/>
      <c r="J95" s="214"/>
      <c r="K95" s="111"/>
      <c r="L95" s="132"/>
      <c r="M95" s="132"/>
      <c r="N95" s="214"/>
      <c r="O95" s="132"/>
      <c r="P95" s="111"/>
      <c r="Q95" s="278"/>
      <c r="R95" s="47"/>
      <c r="S95" s="112"/>
      <c r="T95" s="226"/>
      <c r="U95" s="132"/>
      <c r="V95" s="132"/>
      <c r="W95" s="228"/>
      <c r="X95" s="132"/>
      <c r="Y95" s="111"/>
      <c r="Z95" s="132"/>
      <c r="AA95" s="132"/>
      <c r="AB95" s="214"/>
      <c r="AC95" s="132"/>
      <c r="AD95" s="132"/>
      <c r="AE95" s="132"/>
      <c r="AF95" s="246"/>
      <c r="AG95" s="141"/>
      <c r="AH95" s="228"/>
    </row>
    <row r="96" spans="1:186" x14ac:dyDescent="0.3">
      <c r="A96" s="84" t="s">
        <v>11</v>
      </c>
      <c r="B96" s="29"/>
      <c r="C96" s="47"/>
      <c r="D96" s="111"/>
      <c r="E96" s="111"/>
      <c r="F96" s="132"/>
      <c r="G96" s="111"/>
      <c r="H96" s="132"/>
      <c r="I96" s="132"/>
      <c r="J96" s="214"/>
      <c r="K96" s="111"/>
      <c r="L96" s="132"/>
      <c r="M96" s="132"/>
      <c r="N96" s="214"/>
      <c r="O96" s="132"/>
      <c r="P96" s="111"/>
      <c r="Q96" s="278"/>
      <c r="R96" s="47"/>
      <c r="S96" s="112"/>
      <c r="T96" s="226"/>
      <c r="U96" s="132"/>
      <c r="V96" s="132"/>
      <c r="W96" s="228"/>
      <c r="X96" s="132"/>
      <c r="Y96" s="111"/>
      <c r="Z96" s="132"/>
      <c r="AA96" s="132"/>
      <c r="AB96" s="214"/>
      <c r="AC96" s="132"/>
      <c r="AD96" s="132"/>
      <c r="AE96" s="132"/>
      <c r="AF96" s="246"/>
      <c r="AG96" s="141"/>
      <c r="AH96" s="228"/>
    </row>
    <row r="97" spans="1:183" x14ac:dyDescent="0.3">
      <c r="A97" s="4" t="s">
        <v>35</v>
      </c>
      <c r="B97" s="29"/>
      <c r="C97" s="47"/>
      <c r="D97" s="111"/>
      <c r="E97" s="111"/>
      <c r="F97" s="132"/>
      <c r="G97" s="111"/>
      <c r="H97" s="132"/>
      <c r="I97" s="132"/>
      <c r="J97" s="214"/>
      <c r="K97" s="111"/>
      <c r="L97" s="132"/>
      <c r="M97" s="132"/>
      <c r="N97" s="214"/>
      <c r="O97" s="132"/>
      <c r="P97" s="111"/>
      <c r="Q97" s="278"/>
      <c r="R97" s="47"/>
      <c r="S97" s="112"/>
      <c r="T97" s="226"/>
      <c r="U97" s="132"/>
      <c r="V97" s="132"/>
      <c r="W97" s="228"/>
      <c r="X97" s="132"/>
      <c r="Y97" s="111"/>
      <c r="Z97" s="132"/>
      <c r="AA97" s="132"/>
      <c r="AB97" s="214"/>
      <c r="AC97" s="132"/>
      <c r="AD97" s="132"/>
      <c r="AE97" s="132"/>
      <c r="AF97" s="246"/>
      <c r="AG97" s="141"/>
      <c r="AH97" s="228"/>
    </row>
    <row r="98" spans="1:183" x14ac:dyDescent="0.3">
      <c r="A98" s="4" t="s">
        <v>36</v>
      </c>
      <c r="B98" s="29"/>
      <c r="C98" s="47"/>
      <c r="D98" s="111"/>
      <c r="E98" s="111"/>
      <c r="F98" s="132" t="s">
        <v>93</v>
      </c>
      <c r="G98" s="111"/>
      <c r="H98" s="132"/>
      <c r="I98" s="132"/>
      <c r="J98" s="214"/>
      <c r="K98" s="112" t="s">
        <v>167</v>
      </c>
      <c r="L98" s="132"/>
      <c r="M98" s="132"/>
      <c r="N98" s="214"/>
      <c r="O98" s="132"/>
      <c r="P98" s="111" t="s">
        <v>93</v>
      </c>
      <c r="Q98" s="278"/>
      <c r="R98" s="47"/>
      <c r="S98" s="112" t="s">
        <v>93</v>
      </c>
      <c r="T98" s="226"/>
      <c r="U98" s="132"/>
      <c r="V98" s="132"/>
      <c r="W98" s="228"/>
      <c r="X98" s="132" t="s">
        <v>192</v>
      </c>
      <c r="Y98" s="111"/>
      <c r="Z98" s="132"/>
      <c r="AA98" s="132"/>
      <c r="AB98" s="214"/>
      <c r="AC98" s="132"/>
      <c r="AD98" s="132"/>
      <c r="AE98" s="132"/>
      <c r="AF98" s="246"/>
      <c r="AG98" s="141"/>
      <c r="AH98" s="228"/>
    </row>
    <row r="99" spans="1:183" x14ac:dyDescent="0.3">
      <c r="A99" s="4" t="s">
        <v>37</v>
      </c>
      <c r="C99" s="47"/>
      <c r="D99" s="111"/>
      <c r="E99" s="111"/>
      <c r="F99" s="132"/>
      <c r="G99" s="111"/>
      <c r="H99" s="132"/>
      <c r="I99" s="132"/>
      <c r="J99" s="214"/>
      <c r="K99" s="111"/>
      <c r="L99" s="132"/>
      <c r="M99" s="132"/>
      <c r="N99" s="214" t="s">
        <v>93</v>
      </c>
      <c r="O99" s="132"/>
      <c r="P99" s="111" t="s">
        <v>93</v>
      </c>
      <c r="Q99" s="278"/>
      <c r="R99" s="47">
        <v>1</v>
      </c>
      <c r="S99" s="112"/>
      <c r="T99" s="226"/>
      <c r="U99" s="132"/>
      <c r="V99" s="132"/>
      <c r="W99" s="228"/>
      <c r="X99" s="132"/>
      <c r="Y99" s="111"/>
      <c r="Z99" s="132"/>
      <c r="AA99" s="132"/>
      <c r="AB99" s="214"/>
      <c r="AC99" s="132"/>
      <c r="AD99" s="132"/>
      <c r="AE99" s="132"/>
      <c r="AF99" s="246"/>
      <c r="AG99" s="141"/>
      <c r="AH99" s="228"/>
    </row>
    <row r="100" spans="1:183" x14ac:dyDescent="0.3">
      <c r="A100" s="4" t="s">
        <v>38</v>
      </c>
      <c r="B100" s="22"/>
      <c r="C100" s="47"/>
      <c r="D100" s="111"/>
      <c r="E100" s="111"/>
      <c r="F100" s="132"/>
      <c r="G100" s="111"/>
      <c r="H100" s="132"/>
      <c r="I100" s="132"/>
      <c r="J100" s="214"/>
      <c r="K100" s="111"/>
      <c r="L100" s="132"/>
      <c r="M100" s="132"/>
      <c r="N100" s="214"/>
      <c r="O100" s="132"/>
      <c r="P100" s="111"/>
      <c r="Q100" s="278"/>
      <c r="R100" s="47"/>
      <c r="S100" s="112"/>
      <c r="T100" s="226"/>
      <c r="U100" s="132"/>
      <c r="V100" s="132"/>
      <c r="W100" s="228"/>
      <c r="X100" s="132"/>
      <c r="Y100" s="111"/>
      <c r="Z100" s="132"/>
      <c r="AA100" s="132"/>
      <c r="AB100" s="214"/>
      <c r="AC100" s="132"/>
      <c r="AD100" s="132"/>
      <c r="AE100" s="132"/>
      <c r="AF100" s="246"/>
      <c r="AG100" s="141"/>
      <c r="AH100" s="228"/>
    </row>
    <row r="101" spans="1:183" x14ac:dyDescent="0.3">
      <c r="A101" s="4" t="s">
        <v>39</v>
      </c>
      <c r="B101" s="22"/>
      <c r="C101" s="47"/>
      <c r="D101" s="111"/>
      <c r="E101" s="111"/>
      <c r="F101" s="132"/>
      <c r="G101" s="111"/>
      <c r="H101" s="132"/>
      <c r="I101" s="132"/>
      <c r="J101" s="214"/>
      <c r="K101" s="111"/>
      <c r="L101" s="132"/>
      <c r="M101" s="132"/>
      <c r="N101" s="214"/>
      <c r="O101" s="132"/>
      <c r="P101" s="111"/>
      <c r="Q101" s="278"/>
      <c r="R101" s="47"/>
      <c r="S101" s="112"/>
      <c r="T101" s="226"/>
      <c r="U101" s="132"/>
      <c r="V101" s="132"/>
      <c r="W101" s="228"/>
      <c r="X101" s="132"/>
      <c r="Y101" s="111"/>
      <c r="Z101" s="132"/>
      <c r="AA101" s="132"/>
      <c r="AB101" s="214"/>
      <c r="AC101" s="132"/>
      <c r="AD101" s="132"/>
      <c r="AE101" s="132"/>
      <c r="AF101" s="246"/>
      <c r="AG101" s="141"/>
      <c r="AH101" s="228"/>
    </row>
    <row r="102" spans="1:183" x14ac:dyDescent="0.3">
      <c r="A102" s="4" t="s">
        <v>40</v>
      </c>
      <c r="C102" s="47"/>
      <c r="D102" s="111"/>
      <c r="E102" s="111"/>
      <c r="F102" s="132"/>
      <c r="G102" s="111"/>
      <c r="H102" s="132"/>
      <c r="I102" s="132"/>
      <c r="J102" s="214"/>
      <c r="K102" s="111"/>
      <c r="L102" s="132"/>
      <c r="M102" s="132"/>
      <c r="N102" s="214"/>
      <c r="O102" s="132"/>
      <c r="P102" s="111"/>
      <c r="Q102" s="278"/>
      <c r="R102" s="47"/>
      <c r="S102" s="112"/>
      <c r="T102" s="226"/>
      <c r="U102" s="132"/>
      <c r="V102" s="132"/>
      <c r="W102" s="228"/>
      <c r="X102" s="132"/>
      <c r="Y102" s="111"/>
      <c r="Z102" s="132"/>
      <c r="AA102" s="132"/>
      <c r="AB102" s="214"/>
      <c r="AC102" s="132"/>
      <c r="AD102" s="132"/>
      <c r="AE102" s="132"/>
      <c r="AF102" s="246"/>
      <c r="AG102" s="141"/>
      <c r="AH102" s="228"/>
    </row>
    <row r="103" spans="1:183" x14ac:dyDescent="0.3">
      <c r="A103" s="4" t="s">
        <v>41</v>
      </c>
      <c r="C103" s="47"/>
      <c r="D103" s="111"/>
      <c r="E103" s="111"/>
      <c r="F103" s="132"/>
      <c r="G103" s="111"/>
      <c r="H103" s="132"/>
      <c r="I103" s="132"/>
      <c r="J103" s="214"/>
      <c r="K103" s="112" t="s">
        <v>167</v>
      </c>
      <c r="L103" s="132"/>
      <c r="M103" s="132"/>
      <c r="N103" s="214"/>
      <c r="O103" s="132"/>
      <c r="P103" s="111"/>
      <c r="Q103" s="278"/>
      <c r="R103" s="47">
        <v>1</v>
      </c>
      <c r="S103" s="112" t="s">
        <v>93</v>
      </c>
      <c r="T103" s="226"/>
      <c r="U103" s="132"/>
      <c r="V103" s="132"/>
      <c r="W103" s="228"/>
      <c r="X103" s="132"/>
      <c r="Y103" s="111"/>
      <c r="Z103" s="132"/>
      <c r="AA103" s="132"/>
      <c r="AB103" s="214"/>
      <c r="AC103" s="132"/>
      <c r="AD103" s="132"/>
      <c r="AE103" s="132"/>
      <c r="AF103" s="246"/>
      <c r="AG103" s="141"/>
      <c r="AH103" s="228"/>
      <c r="EM103" s="7"/>
      <c r="FC103" s="5"/>
      <c r="FD103" s="5"/>
      <c r="FE103" s="5"/>
      <c r="FF103" s="5"/>
      <c r="FG103" s="5"/>
      <c r="FW103"/>
      <c r="FX103"/>
      <c r="FY103"/>
      <c r="FZ103"/>
      <c r="GA103"/>
    </row>
    <row r="104" spans="1:183" x14ac:dyDescent="0.3">
      <c r="A104" s="4" t="s">
        <v>42</v>
      </c>
      <c r="C104" s="47"/>
      <c r="D104" s="111"/>
      <c r="E104" s="111"/>
      <c r="F104" s="132"/>
      <c r="G104" s="111"/>
      <c r="H104" s="132"/>
      <c r="I104" s="132"/>
      <c r="J104" s="214"/>
      <c r="K104" s="111"/>
      <c r="L104" s="132"/>
      <c r="M104" s="132"/>
      <c r="N104" s="214"/>
      <c r="O104" s="132"/>
      <c r="P104" s="111"/>
      <c r="Q104" s="278"/>
      <c r="R104" s="47"/>
      <c r="S104" s="112"/>
      <c r="T104" s="226"/>
      <c r="U104" s="132"/>
      <c r="V104" s="132"/>
      <c r="W104" s="228"/>
      <c r="X104" s="132"/>
      <c r="Y104" s="111"/>
      <c r="Z104" s="132"/>
      <c r="AA104" s="132"/>
      <c r="AB104" s="214"/>
      <c r="AC104" s="132"/>
      <c r="AD104" s="132"/>
      <c r="AE104" s="132"/>
      <c r="AF104" s="246"/>
      <c r="AG104" s="141"/>
      <c r="AH104" s="228"/>
      <c r="FC104" s="5"/>
      <c r="FD104" s="5"/>
      <c r="FE104" s="18"/>
      <c r="FF104" s="5"/>
      <c r="FG104" s="5"/>
      <c r="FW104"/>
      <c r="FX104"/>
      <c r="FY104"/>
      <c r="FZ104"/>
      <c r="GA104"/>
    </row>
    <row r="105" spans="1:183" x14ac:dyDescent="0.3">
      <c r="A105" s="4" t="s">
        <v>43</v>
      </c>
      <c r="C105" s="47"/>
      <c r="D105" s="111"/>
      <c r="E105" s="111"/>
      <c r="F105" s="132"/>
      <c r="G105" s="111"/>
      <c r="H105" s="132"/>
      <c r="I105" s="132"/>
      <c r="J105" s="214"/>
      <c r="K105" s="111"/>
      <c r="L105" s="132"/>
      <c r="M105" s="132" t="s">
        <v>93</v>
      </c>
      <c r="N105" s="214"/>
      <c r="O105" s="132"/>
      <c r="P105" s="111"/>
      <c r="Q105" s="280"/>
      <c r="R105" s="47"/>
      <c r="S105" s="112"/>
      <c r="T105" s="226"/>
      <c r="U105" s="132"/>
      <c r="V105" s="132"/>
      <c r="W105" s="228"/>
      <c r="X105" s="132"/>
      <c r="Y105" s="111"/>
      <c r="Z105" s="132"/>
      <c r="AA105" s="132"/>
      <c r="AB105" s="214"/>
      <c r="AC105" s="132"/>
      <c r="AD105" s="132"/>
      <c r="AE105" s="132"/>
      <c r="AF105" s="246"/>
      <c r="AG105" s="141"/>
      <c r="AH105" s="228"/>
      <c r="FC105" s="5"/>
      <c r="FD105" s="5"/>
      <c r="FE105" s="5"/>
      <c r="FF105" s="5"/>
      <c r="FG105" s="5"/>
      <c r="FW105"/>
      <c r="FX105"/>
      <c r="FY105"/>
      <c r="FZ105"/>
      <c r="GA105"/>
    </row>
    <row r="106" spans="1:183" x14ac:dyDescent="0.3">
      <c r="A106" s="4" t="s">
        <v>44</v>
      </c>
      <c r="C106" s="47"/>
      <c r="D106" s="111"/>
      <c r="E106" s="111"/>
      <c r="F106" s="132"/>
      <c r="G106" s="111"/>
      <c r="H106" s="132"/>
      <c r="I106" s="132"/>
      <c r="J106" s="214"/>
      <c r="K106" s="111"/>
      <c r="L106" s="132"/>
      <c r="M106" s="132"/>
      <c r="N106" s="214"/>
      <c r="O106" s="132"/>
      <c r="P106" s="111"/>
      <c r="Q106" s="278"/>
      <c r="R106" s="47"/>
      <c r="S106" s="112"/>
      <c r="T106" s="226"/>
      <c r="U106" s="132"/>
      <c r="V106" s="132"/>
      <c r="W106" s="228"/>
      <c r="X106" s="132"/>
      <c r="Y106" s="111"/>
      <c r="Z106" s="132"/>
      <c r="AA106" s="132"/>
      <c r="AB106" s="214"/>
      <c r="AC106" s="132"/>
      <c r="AD106" s="132"/>
      <c r="AE106" s="132"/>
      <c r="AF106" s="246"/>
      <c r="AG106" s="141"/>
      <c r="AH106" s="228"/>
      <c r="FC106" s="5"/>
      <c r="FD106" s="5"/>
      <c r="FE106" s="5"/>
      <c r="FF106" s="5"/>
      <c r="FG106" s="5"/>
      <c r="FW106"/>
      <c r="FX106"/>
      <c r="FY106"/>
      <c r="FZ106"/>
      <c r="GA106"/>
    </row>
    <row r="107" spans="1:183" x14ac:dyDescent="0.3">
      <c r="A107" s="4" t="s">
        <v>45</v>
      </c>
      <c r="C107" s="47"/>
      <c r="D107" s="111"/>
      <c r="E107" s="111"/>
      <c r="F107" s="132"/>
      <c r="G107" s="111"/>
      <c r="H107" s="132"/>
      <c r="I107" s="132"/>
      <c r="J107" s="214"/>
      <c r="K107" s="111"/>
      <c r="L107" s="132"/>
      <c r="M107" s="132"/>
      <c r="N107" s="214"/>
      <c r="O107" s="132"/>
      <c r="P107" s="111"/>
      <c r="Q107" s="278"/>
      <c r="R107" s="47"/>
      <c r="S107" s="112"/>
      <c r="T107" s="226"/>
      <c r="U107" s="132"/>
      <c r="V107" s="132"/>
      <c r="W107" s="228"/>
      <c r="X107" s="132"/>
      <c r="Y107" s="111"/>
      <c r="Z107" s="132"/>
      <c r="AA107" s="132"/>
      <c r="AB107" s="214"/>
      <c r="AC107" s="132"/>
      <c r="AD107" s="132"/>
      <c r="AE107" s="132"/>
      <c r="AF107" s="246"/>
      <c r="AG107" s="141"/>
      <c r="AH107" s="228"/>
      <c r="FC107" s="5"/>
      <c r="FD107" s="5"/>
      <c r="FE107" s="5"/>
      <c r="FF107" s="5"/>
      <c r="FG107" s="5"/>
      <c r="FW107"/>
      <c r="FX107"/>
      <c r="FY107"/>
      <c r="FZ107"/>
      <c r="GA107"/>
    </row>
    <row r="108" spans="1:183" x14ac:dyDescent="0.3">
      <c r="A108" s="85" t="s">
        <v>46</v>
      </c>
      <c r="C108" s="47"/>
      <c r="D108" s="111"/>
      <c r="E108" s="111"/>
      <c r="F108" s="132"/>
      <c r="G108" s="111"/>
      <c r="H108" s="132"/>
      <c r="I108" s="132"/>
      <c r="J108" s="214"/>
      <c r="K108" s="111"/>
      <c r="L108" s="132"/>
      <c r="M108" s="132"/>
      <c r="N108" s="214"/>
      <c r="O108" s="132"/>
      <c r="P108" s="111"/>
      <c r="Q108" s="278"/>
      <c r="R108" s="47"/>
      <c r="S108" s="112"/>
      <c r="T108" s="226"/>
      <c r="U108" s="132"/>
      <c r="V108" s="132"/>
      <c r="W108" s="228"/>
      <c r="X108" s="132"/>
      <c r="Y108" s="111"/>
      <c r="Z108" s="132"/>
      <c r="AA108" s="132"/>
      <c r="AB108" s="214"/>
      <c r="AC108" s="132"/>
      <c r="AD108" s="132"/>
      <c r="AE108" s="132"/>
      <c r="AF108" s="246"/>
      <c r="AG108" s="141"/>
      <c r="AH108" s="228"/>
      <c r="FC108" s="5"/>
      <c r="FD108" s="5"/>
      <c r="FE108" s="5"/>
      <c r="FF108" s="5"/>
      <c r="FG108" s="5"/>
      <c r="FJ108" s="7"/>
      <c r="FW108"/>
      <c r="FX108"/>
      <c r="FY108"/>
      <c r="FZ108"/>
      <c r="GA108"/>
    </row>
    <row r="109" spans="1:183" x14ac:dyDescent="0.3">
      <c r="A109" s="85"/>
      <c r="C109" s="47"/>
      <c r="D109" s="111"/>
      <c r="E109" s="111"/>
      <c r="F109" s="132"/>
      <c r="G109" s="111"/>
      <c r="H109" s="132"/>
      <c r="I109" s="132"/>
      <c r="J109" s="214"/>
      <c r="K109" s="111"/>
      <c r="L109" s="132"/>
      <c r="M109" s="132"/>
      <c r="N109" s="214"/>
      <c r="O109" s="132"/>
      <c r="P109" s="111"/>
      <c r="Q109" s="278"/>
      <c r="R109" s="47"/>
      <c r="S109" s="112"/>
      <c r="T109" s="226"/>
      <c r="U109" s="132"/>
      <c r="V109" s="132"/>
      <c r="W109" s="228"/>
      <c r="X109" s="132"/>
      <c r="Y109" s="111"/>
      <c r="Z109" s="132"/>
      <c r="AA109" s="132"/>
      <c r="AB109" s="214"/>
      <c r="AC109" s="132"/>
      <c r="AD109" s="132"/>
      <c r="AE109" s="132"/>
      <c r="AF109" s="246"/>
      <c r="AG109" s="141"/>
      <c r="AH109" s="228"/>
      <c r="FC109" s="5"/>
      <c r="FD109" s="5"/>
      <c r="FE109" s="5"/>
      <c r="FF109" s="5"/>
      <c r="FG109" s="5"/>
      <c r="FW109"/>
      <c r="FX109"/>
      <c r="FY109"/>
      <c r="FZ109"/>
      <c r="GA109"/>
    </row>
    <row r="110" spans="1:183" x14ac:dyDescent="0.3">
      <c r="A110" s="85"/>
      <c r="C110" s="47"/>
      <c r="D110" s="111"/>
      <c r="E110" s="111"/>
      <c r="F110" s="132"/>
      <c r="G110" s="111"/>
      <c r="H110" s="132"/>
      <c r="I110" s="132"/>
      <c r="J110" s="214"/>
      <c r="K110" s="111"/>
      <c r="L110" s="132"/>
      <c r="M110" s="132"/>
      <c r="N110" s="214"/>
      <c r="O110" s="132"/>
      <c r="P110" s="111"/>
      <c r="Q110" s="278"/>
      <c r="R110" s="47"/>
      <c r="S110" s="112"/>
      <c r="T110" s="226"/>
      <c r="U110" s="132"/>
      <c r="V110" s="132"/>
      <c r="W110" s="228"/>
      <c r="X110" s="132"/>
      <c r="Y110" s="111"/>
      <c r="Z110" s="132"/>
      <c r="AA110" s="132"/>
      <c r="AB110" s="214"/>
      <c r="AC110" s="132"/>
      <c r="AD110" s="132"/>
      <c r="AE110" s="132"/>
      <c r="AF110" s="246"/>
      <c r="AG110" s="141"/>
      <c r="AH110" s="228"/>
      <c r="ES110" s="7"/>
      <c r="FC110" s="5"/>
      <c r="FD110" s="5"/>
      <c r="FE110" s="5"/>
      <c r="FF110" s="5"/>
      <c r="FG110" s="5"/>
      <c r="FW110"/>
      <c r="FX110"/>
      <c r="FY110"/>
      <c r="FZ110"/>
      <c r="GA110"/>
    </row>
    <row r="111" spans="1:183" x14ac:dyDescent="0.3">
      <c r="A111" s="98"/>
      <c r="C111" s="47"/>
      <c r="D111" s="111"/>
      <c r="E111" s="111"/>
      <c r="F111" s="132"/>
      <c r="G111" s="111"/>
      <c r="H111" s="132"/>
      <c r="I111" s="132"/>
      <c r="J111" s="214"/>
      <c r="K111" s="111"/>
      <c r="L111" s="132"/>
      <c r="M111" s="132"/>
      <c r="N111" s="214"/>
      <c r="O111" s="132"/>
      <c r="P111" s="111"/>
      <c r="Q111" s="278"/>
      <c r="R111" s="47"/>
      <c r="S111" s="112"/>
      <c r="T111" s="226"/>
      <c r="U111" s="132"/>
      <c r="V111" s="132"/>
      <c r="W111" s="228"/>
      <c r="X111" s="132"/>
      <c r="Y111" s="111"/>
      <c r="Z111" s="132"/>
      <c r="AA111" s="132"/>
      <c r="AB111" s="214"/>
      <c r="AC111" s="132"/>
      <c r="AD111" s="132"/>
      <c r="AE111" s="132"/>
      <c r="AF111" s="246"/>
      <c r="AG111" s="141"/>
      <c r="AH111" s="228"/>
      <c r="FC111" s="5"/>
      <c r="FD111" s="18"/>
      <c r="FE111" s="5"/>
      <c r="FF111" s="5"/>
      <c r="FG111" s="5"/>
      <c r="FW111"/>
      <c r="FX111"/>
      <c r="FY111"/>
      <c r="FZ111"/>
      <c r="GA111"/>
    </row>
    <row r="112" spans="1:183" x14ac:dyDescent="0.3">
      <c r="A112" s="84" t="s">
        <v>47</v>
      </c>
      <c r="C112" s="47"/>
      <c r="D112" s="111"/>
      <c r="E112" s="111"/>
      <c r="F112" s="132"/>
      <c r="G112" s="111"/>
      <c r="H112" s="132"/>
      <c r="I112" s="132"/>
      <c r="J112" s="214"/>
      <c r="K112" s="111"/>
      <c r="L112" s="132"/>
      <c r="M112" s="132"/>
      <c r="N112" s="214"/>
      <c r="O112" s="132"/>
      <c r="P112" s="111"/>
      <c r="Q112" s="278"/>
      <c r="R112" s="47"/>
      <c r="S112" s="112"/>
      <c r="T112" s="226"/>
      <c r="U112" s="132"/>
      <c r="V112" s="132"/>
      <c r="W112" s="228"/>
      <c r="X112" s="132"/>
      <c r="Y112" s="111"/>
      <c r="Z112" s="132"/>
      <c r="AA112" s="132"/>
      <c r="AB112" s="214"/>
      <c r="AC112" s="132"/>
      <c r="AD112" s="132"/>
      <c r="AE112" s="132"/>
      <c r="AF112" s="246"/>
      <c r="AG112" s="141"/>
      <c r="AH112" s="228"/>
      <c r="FC112" s="5"/>
      <c r="FD112" s="5"/>
      <c r="FE112" s="5"/>
      <c r="FF112" s="5"/>
      <c r="FG112" s="5"/>
      <c r="FW112"/>
      <c r="FX112"/>
      <c r="FY112"/>
      <c r="FZ112"/>
      <c r="GA112"/>
    </row>
    <row r="113" spans="1:183" x14ac:dyDescent="0.3">
      <c r="A113" s="84" t="s">
        <v>11</v>
      </c>
      <c r="B113" s="29"/>
      <c r="C113" s="47"/>
      <c r="D113" s="111"/>
      <c r="E113" s="111"/>
      <c r="F113" s="132"/>
      <c r="G113" s="111"/>
      <c r="H113" s="132"/>
      <c r="I113" s="132"/>
      <c r="J113" s="214"/>
      <c r="K113" s="111"/>
      <c r="L113" s="132"/>
      <c r="M113" s="132"/>
      <c r="N113" s="214"/>
      <c r="O113" s="132"/>
      <c r="P113" s="111"/>
      <c r="Q113" s="278"/>
      <c r="R113" s="47"/>
      <c r="S113" s="112"/>
      <c r="T113" s="226"/>
      <c r="U113" s="132"/>
      <c r="V113" s="132"/>
      <c r="W113" s="228"/>
      <c r="X113" s="132"/>
      <c r="Y113" s="111"/>
      <c r="Z113" s="132"/>
      <c r="AA113" s="132"/>
      <c r="AB113" s="214"/>
      <c r="AC113" s="132"/>
      <c r="AD113" s="132"/>
      <c r="AE113" s="132"/>
      <c r="AF113" s="246"/>
      <c r="AG113" s="141"/>
      <c r="AH113" s="228"/>
      <c r="FC113" s="5"/>
      <c r="FD113" s="5"/>
      <c r="FE113" s="5"/>
      <c r="FF113" s="5"/>
      <c r="FG113" s="5"/>
      <c r="FW113"/>
      <c r="FX113"/>
      <c r="FY113"/>
      <c r="FZ113"/>
      <c r="GA113"/>
    </row>
    <row r="114" spans="1:183" x14ac:dyDescent="0.3">
      <c r="A114" s="4" t="s">
        <v>48</v>
      </c>
      <c r="B114" s="29"/>
      <c r="C114" s="47"/>
      <c r="D114" s="111"/>
      <c r="E114" s="111"/>
      <c r="F114" s="132"/>
      <c r="G114" s="111"/>
      <c r="H114" s="132"/>
      <c r="I114" s="132"/>
      <c r="J114" s="214"/>
      <c r="K114" s="111"/>
      <c r="L114" s="132"/>
      <c r="M114" s="132"/>
      <c r="N114" s="214"/>
      <c r="O114" s="132"/>
      <c r="P114" s="111"/>
      <c r="Q114" s="278"/>
      <c r="R114" s="47"/>
      <c r="S114" s="112"/>
      <c r="T114" s="226"/>
      <c r="U114" s="132"/>
      <c r="V114" s="132"/>
      <c r="W114" s="228"/>
      <c r="X114" s="132"/>
      <c r="Y114" s="111"/>
      <c r="Z114" s="132"/>
      <c r="AA114" s="132"/>
      <c r="AB114" s="214"/>
      <c r="AC114" s="132"/>
      <c r="AD114" s="132"/>
      <c r="AE114" s="132"/>
      <c r="AF114" s="246"/>
      <c r="AG114" s="141"/>
      <c r="AH114" s="228"/>
      <c r="FC114" s="5"/>
      <c r="FD114" s="5"/>
      <c r="FE114" s="5"/>
      <c r="FF114" s="5"/>
      <c r="FG114" s="5"/>
      <c r="FW114"/>
      <c r="FX114"/>
      <c r="FY114"/>
      <c r="FZ114"/>
      <c r="GA114"/>
    </row>
    <row r="115" spans="1:183" x14ac:dyDescent="0.3">
      <c r="A115" s="4" t="s">
        <v>49</v>
      </c>
      <c r="B115" s="29"/>
      <c r="C115" s="47"/>
      <c r="D115" s="111"/>
      <c r="E115" s="111"/>
      <c r="F115" s="132"/>
      <c r="G115" s="111"/>
      <c r="H115" s="132"/>
      <c r="I115" s="132"/>
      <c r="J115" s="214"/>
      <c r="K115" s="111"/>
      <c r="L115" s="132"/>
      <c r="M115" s="132"/>
      <c r="N115" s="214"/>
      <c r="O115" s="132"/>
      <c r="P115" s="111"/>
      <c r="Q115" s="278"/>
      <c r="R115" s="47"/>
      <c r="S115" s="112"/>
      <c r="T115" s="226"/>
      <c r="U115" s="132"/>
      <c r="V115" s="132"/>
      <c r="W115" s="228"/>
      <c r="X115" s="132"/>
      <c r="Y115" s="111"/>
      <c r="Z115" s="132"/>
      <c r="AA115" s="132"/>
      <c r="AB115" s="214"/>
      <c r="AC115" s="132"/>
      <c r="AD115" s="132"/>
      <c r="AE115" s="132"/>
      <c r="AF115" s="246"/>
      <c r="AG115" s="141"/>
      <c r="AH115" s="228"/>
      <c r="FC115" s="5"/>
      <c r="FD115" s="5"/>
      <c r="FE115" s="5"/>
      <c r="FF115" s="5"/>
      <c r="FG115" s="5"/>
      <c r="FW115"/>
      <c r="FX115"/>
      <c r="FY115"/>
      <c r="FZ115"/>
      <c r="GA115"/>
    </row>
    <row r="116" spans="1:183" x14ac:dyDescent="0.3">
      <c r="A116" s="4" t="s">
        <v>50</v>
      </c>
      <c r="C116" s="47"/>
      <c r="D116" s="111"/>
      <c r="E116" s="111"/>
      <c r="F116" s="132"/>
      <c r="G116" s="111"/>
      <c r="H116" s="132"/>
      <c r="I116" s="132"/>
      <c r="J116" s="214"/>
      <c r="K116" s="111"/>
      <c r="L116" s="132"/>
      <c r="M116" s="132"/>
      <c r="N116" s="214"/>
      <c r="O116" s="132"/>
      <c r="P116" s="111"/>
      <c r="Q116" s="278"/>
      <c r="R116" s="47"/>
      <c r="S116" s="112"/>
      <c r="T116" s="226"/>
      <c r="U116" s="132"/>
      <c r="V116" s="132"/>
      <c r="W116" s="228"/>
      <c r="X116" s="132"/>
      <c r="Y116" s="111"/>
      <c r="Z116" s="132"/>
      <c r="AA116" s="132"/>
      <c r="AB116" s="214"/>
      <c r="AC116" s="132"/>
      <c r="AD116" s="132"/>
      <c r="AE116" s="132"/>
      <c r="AF116" s="246"/>
      <c r="AG116" s="141"/>
      <c r="AH116" s="228"/>
      <c r="FC116" s="5"/>
      <c r="FD116" s="5"/>
      <c r="FE116" s="5"/>
      <c r="FF116" s="5"/>
      <c r="FG116" s="5"/>
      <c r="FW116"/>
      <c r="FX116"/>
      <c r="FY116"/>
      <c r="FZ116"/>
      <c r="GA116"/>
    </row>
    <row r="117" spans="1:183" x14ac:dyDescent="0.3">
      <c r="A117" s="4" t="s">
        <v>51</v>
      </c>
      <c r="B117" s="22"/>
      <c r="C117" s="47"/>
      <c r="D117" s="111"/>
      <c r="E117" s="111"/>
      <c r="F117" s="132"/>
      <c r="G117" s="111"/>
      <c r="H117" s="132"/>
      <c r="I117" s="132"/>
      <c r="J117" s="214"/>
      <c r="K117" s="111"/>
      <c r="L117" s="132"/>
      <c r="M117" s="132"/>
      <c r="N117" s="214"/>
      <c r="O117" s="132"/>
      <c r="P117" s="111"/>
      <c r="Q117" s="278"/>
      <c r="R117" s="47"/>
      <c r="S117" s="112"/>
      <c r="T117" s="226"/>
      <c r="U117" s="132"/>
      <c r="V117" s="132"/>
      <c r="W117" s="228"/>
      <c r="X117" s="132"/>
      <c r="Y117" s="111"/>
      <c r="Z117" s="132"/>
      <c r="AA117" s="132"/>
      <c r="AB117" s="214"/>
      <c r="AC117" s="132"/>
      <c r="AD117" s="132"/>
      <c r="AE117" s="132"/>
      <c r="AF117" s="246"/>
      <c r="AG117" s="141"/>
      <c r="AH117" s="228"/>
      <c r="FC117" s="5"/>
      <c r="FD117" s="5"/>
      <c r="FE117" s="5"/>
      <c r="FF117" s="5"/>
      <c r="FG117" s="5"/>
      <c r="FW117"/>
      <c r="FX117"/>
      <c r="FY117"/>
      <c r="FZ117"/>
      <c r="GA117"/>
    </row>
    <row r="118" spans="1:183" x14ac:dyDescent="0.3">
      <c r="A118" s="4" t="s">
        <v>52</v>
      </c>
      <c r="B118" s="22"/>
      <c r="C118" s="47"/>
      <c r="D118" s="111"/>
      <c r="E118" s="111"/>
      <c r="F118" s="132"/>
      <c r="G118" s="111"/>
      <c r="H118" s="132"/>
      <c r="I118" s="132"/>
      <c r="J118" s="214"/>
      <c r="K118" s="111"/>
      <c r="L118" s="132"/>
      <c r="M118" s="132"/>
      <c r="N118" s="214"/>
      <c r="O118" s="132"/>
      <c r="P118" s="111"/>
      <c r="Q118" s="278"/>
      <c r="S118" s="112"/>
      <c r="T118" s="226"/>
      <c r="U118" s="132"/>
      <c r="V118" s="132"/>
      <c r="W118" s="228"/>
      <c r="X118" s="132"/>
      <c r="Y118" s="111"/>
      <c r="Z118" s="132"/>
      <c r="AA118" s="132"/>
      <c r="AB118" s="214"/>
      <c r="AC118" s="132"/>
      <c r="AD118" s="132"/>
      <c r="AE118" s="132"/>
      <c r="AF118" s="246"/>
      <c r="AG118" s="141"/>
      <c r="AH118" s="228"/>
      <c r="FC118" s="5"/>
      <c r="FD118" s="5"/>
      <c r="FE118" s="5"/>
      <c r="FF118" s="5"/>
      <c r="FG118" s="5"/>
      <c r="FW118"/>
      <c r="FX118"/>
      <c r="FY118"/>
      <c r="FZ118"/>
      <c r="GA118"/>
    </row>
    <row r="119" spans="1:183" x14ac:dyDescent="0.3">
      <c r="A119" s="4" t="s">
        <v>53</v>
      </c>
      <c r="C119" s="47"/>
      <c r="D119" s="111"/>
      <c r="E119" s="111"/>
      <c r="F119" s="132"/>
      <c r="G119" s="111"/>
      <c r="H119" s="132"/>
      <c r="I119" s="132"/>
      <c r="J119" s="214"/>
      <c r="K119" s="111"/>
      <c r="L119" s="132"/>
      <c r="M119" s="132"/>
      <c r="N119" s="214"/>
      <c r="O119" s="132"/>
      <c r="P119" s="111"/>
      <c r="Q119" s="278"/>
      <c r="R119" s="47"/>
      <c r="S119" s="112"/>
      <c r="T119" s="226"/>
      <c r="U119" s="132"/>
      <c r="V119" s="132"/>
      <c r="W119" s="228"/>
      <c r="X119" s="132"/>
      <c r="Y119" s="111"/>
      <c r="Z119" s="132"/>
      <c r="AA119" s="132"/>
      <c r="AB119" s="214"/>
      <c r="AC119" s="132"/>
      <c r="AD119" s="132"/>
      <c r="AE119" s="132"/>
      <c r="AF119" s="246"/>
      <c r="AG119" s="141"/>
      <c r="AH119" s="228"/>
      <c r="FC119" s="5"/>
      <c r="FD119" s="5"/>
      <c r="FE119" s="5"/>
      <c r="FF119" s="5"/>
      <c r="FG119" s="5"/>
      <c r="FW119"/>
      <c r="FX119"/>
      <c r="FY119"/>
      <c r="FZ119"/>
      <c r="GA119"/>
    </row>
    <row r="120" spans="1:183" x14ac:dyDescent="0.3">
      <c r="A120" s="4" t="s">
        <v>54</v>
      </c>
      <c r="C120" s="47"/>
      <c r="D120" s="111"/>
      <c r="E120" s="111"/>
      <c r="F120" s="132"/>
      <c r="G120" s="111"/>
      <c r="H120" s="132"/>
      <c r="I120" s="132"/>
      <c r="J120" s="214"/>
      <c r="K120" s="111"/>
      <c r="L120" s="132"/>
      <c r="M120" s="132"/>
      <c r="N120" s="214"/>
      <c r="O120" s="132"/>
      <c r="P120" s="111"/>
      <c r="Q120" s="278"/>
      <c r="R120" s="47"/>
      <c r="S120" s="112"/>
      <c r="T120" s="226"/>
      <c r="U120" s="132"/>
      <c r="V120" s="132"/>
      <c r="W120" s="228"/>
      <c r="X120" s="132"/>
      <c r="Y120" s="111"/>
      <c r="Z120" s="132"/>
      <c r="AA120" s="132"/>
      <c r="AB120" s="214"/>
      <c r="AC120" s="132"/>
      <c r="AD120" s="132"/>
      <c r="AE120" s="132"/>
      <c r="AF120" s="246"/>
      <c r="AG120" s="141"/>
      <c r="AH120" s="228"/>
      <c r="FC120" s="5"/>
      <c r="FD120" s="5"/>
      <c r="FE120" s="5"/>
      <c r="FF120" s="5"/>
      <c r="FG120" s="5"/>
      <c r="FW120"/>
      <c r="FX120"/>
      <c r="FY120"/>
      <c r="FZ120"/>
      <c r="GA120"/>
    </row>
    <row r="121" spans="1:183" x14ac:dyDescent="0.3">
      <c r="A121" s="85" t="s">
        <v>55</v>
      </c>
      <c r="C121" s="47"/>
      <c r="D121" s="111"/>
      <c r="E121" s="111"/>
      <c r="F121" s="132"/>
      <c r="G121" s="111"/>
      <c r="H121" s="132"/>
      <c r="I121" s="132"/>
      <c r="J121" s="214"/>
      <c r="K121" s="111"/>
      <c r="L121" s="132"/>
      <c r="M121" s="132"/>
      <c r="N121" s="214"/>
      <c r="O121" s="132"/>
      <c r="P121" s="111"/>
      <c r="Q121" s="278"/>
      <c r="R121" s="47"/>
      <c r="S121" s="112"/>
      <c r="T121" s="226"/>
      <c r="U121" s="132"/>
      <c r="V121" s="132"/>
      <c r="W121" s="228"/>
      <c r="X121" s="132"/>
      <c r="Y121" s="111"/>
      <c r="Z121" s="132"/>
      <c r="AA121" s="132"/>
      <c r="AB121" s="214"/>
      <c r="AC121" s="132"/>
      <c r="AD121" s="132"/>
      <c r="AE121" s="132"/>
      <c r="AF121" s="246"/>
      <c r="AG121" s="141"/>
      <c r="AH121" s="228"/>
      <c r="FC121" s="5"/>
      <c r="FD121" s="5"/>
      <c r="FE121" s="5"/>
      <c r="FF121" s="5"/>
      <c r="FG121" s="5"/>
      <c r="FW121"/>
      <c r="FX121"/>
      <c r="FY121"/>
      <c r="FZ121"/>
      <c r="GA121"/>
    </row>
    <row r="122" spans="1:183" x14ac:dyDescent="0.3">
      <c r="A122" s="98"/>
      <c r="C122" s="47"/>
      <c r="D122" s="111"/>
      <c r="E122" s="111"/>
      <c r="F122" s="132"/>
      <c r="G122" s="111"/>
      <c r="H122" s="132"/>
      <c r="I122" s="132"/>
      <c r="J122" s="214"/>
      <c r="K122" s="111"/>
      <c r="L122" s="132"/>
      <c r="M122" s="132"/>
      <c r="N122" s="214"/>
      <c r="O122" s="132"/>
      <c r="P122" s="111"/>
      <c r="Q122" s="278"/>
      <c r="R122" s="118"/>
      <c r="S122" s="112"/>
      <c r="T122" s="226"/>
      <c r="U122" s="132"/>
      <c r="V122" s="132"/>
      <c r="W122" s="228"/>
      <c r="X122" s="132"/>
      <c r="Y122" s="47"/>
      <c r="Z122" s="132"/>
      <c r="AA122" s="132"/>
      <c r="AB122" s="214"/>
      <c r="AC122" s="132"/>
      <c r="AD122" s="132"/>
      <c r="AE122" s="132"/>
      <c r="AF122" s="246"/>
      <c r="AG122" s="141"/>
      <c r="AH122" s="228"/>
      <c r="FC122" s="5"/>
      <c r="FD122" s="5"/>
      <c r="FE122" s="5"/>
      <c r="FF122" s="5"/>
      <c r="FG122" s="5"/>
      <c r="FW122"/>
      <c r="FX122"/>
      <c r="FY122"/>
      <c r="FZ122"/>
      <c r="GA122"/>
    </row>
    <row r="123" spans="1:183" x14ac:dyDescent="0.3">
      <c r="A123" s="86" t="s">
        <v>56</v>
      </c>
      <c r="C123" s="113" t="s">
        <v>150</v>
      </c>
      <c r="D123" s="195"/>
      <c r="E123" s="195"/>
      <c r="F123" s="213"/>
      <c r="G123" s="195"/>
      <c r="H123" s="213"/>
      <c r="I123" s="213" t="s">
        <v>223</v>
      </c>
      <c r="J123" s="214"/>
      <c r="K123" s="218" t="s">
        <v>168</v>
      </c>
      <c r="L123" s="213"/>
      <c r="M123" s="213"/>
      <c r="N123" s="214"/>
      <c r="O123" s="213"/>
      <c r="P123" s="195"/>
      <c r="Q123" s="279"/>
      <c r="R123" s="118"/>
      <c r="S123" s="112"/>
      <c r="T123" s="226"/>
      <c r="U123" s="213"/>
      <c r="V123" s="213"/>
      <c r="W123" s="229" t="s">
        <v>188</v>
      </c>
      <c r="X123" s="213"/>
      <c r="Y123" s="119"/>
      <c r="Z123" s="213"/>
      <c r="AA123" s="213"/>
      <c r="AB123" s="214"/>
      <c r="AC123" s="213"/>
      <c r="AD123" s="213"/>
      <c r="AE123" s="213"/>
      <c r="AF123" s="247"/>
      <c r="AG123" s="193"/>
      <c r="AH123" s="229"/>
      <c r="FC123" s="5"/>
      <c r="FD123" s="5"/>
      <c r="FE123" s="5"/>
      <c r="FF123" s="5"/>
      <c r="FG123" s="5"/>
      <c r="FW123"/>
      <c r="FX123"/>
      <c r="FY123"/>
      <c r="FZ123"/>
      <c r="GA123"/>
    </row>
    <row r="124" spans="1:183" x14ac:dyDescent="0.3">
      <c r="A124" s="98"/>
      <c r="C124" s="74"/>
      <c r="D124" s="118"/>
      <c r="E124" s="116" t="s">
        <v>213</v>
      </c>
      <c r="F124" s="212"/>
      <c r="G124" s="118"/>
      <c r="H124" s="212"/>
      <c r="I124" s="212"/>
      <c r="J124" s="212"/>
      <c r="K124" s="74" t="s">
        <v>169</v>
      </c>
      <c r="L124" s="212"/>
      <c r="M124" s="212"/>
      <c r="N124" s="212"/>
      <c r="O124" s="212"/>
      <c r="P124" s="74"/>
      <c r="Q124" s="276"/>
      <c r="R124" s="118"/>
      <c r="S124" s="112"/>
      <c r="T124" s="118"/>
      <c r="U124" s="212"/>
      <c r="V124" s="212"/>
      <c r="W124" s="109"/>
      <c r="X124" s="212"/>
      <c r="Y124" s="115"/>
      <c r="Z124" s="212"/>
      <c r="AA124" s="212"/>
      <c r="AB124" s="212"/>
      <c r="AC124" s="212"/>
      <c r="AD124" s="212"/>
      <c r="AE124" s="212"/>
      <c r="AF124" s="135"/>
      <c r="AG124" s="135"/>
      <c r="AH124" s="231"/>
      <c r="FC124" s="5"/>
      <c r="FD124" s="5"/>
      <c r="FE124" s="5"/>
      <c r="FF124" s="5"/>
      <c r="FG124" s="5"/>
      <c r="FW124"/>
      <c r="FX124"/>
      <c r="FY124"/>
      <c r="FZ124"/>
      <c r="GA124"/>
    </row>
    <row r="125" spans="1:183" x14ac:dyDescent="0.3">
      <c r="A125" s="98"/>
      <c r="C125" s="74"/>
      <c r="D125" s="118"/>
      <c r="E125" s="118"/>
      <c r="F125" s="212"/>
      <c r="G125" s="118"/>
      <c r="H125" s="212"/>
      <c r="I125" s="212"/>
      <c r="J125" s="212"/>
      <c r="K125" s="4" t="s">
        <v>170</v>
      </c>
      <c r="L125" s="212"/>
      <c r="M125" s="212"/>
      <c r="N125" s="212"/>
      <c r="O125" s="212"/>
      <c r="P125" s="74"/>
      <c r="Q125" s="276"/>
      <c r="R125" s="5"/>
      <c r="S125" s="112"/>
      <c r="T125" s="118"/>
      <c r="U125" s="212"/>
      <c r="V125" s="212"/>
      <c r="W125" s="109"/>
      <c r="X125" s="212"/>
      <c r="Y125" s="115"/>
      <c r="Z125" s="212"/>
      <c r="AA125" s="212"/>
      <c r="AB125" s="212"/>
      <c r="AC125" s="212"/>
      <c r="AD125" s="212"/>
      <c r="AE125" s="212"/>
      <c r="AF125" s="135"/>
      <c r="AG125" s="135"/>
      <c r="AH125" s="231"/>
      <c r="FC125" s="5"/>
      <c r="FD125" s="5"/>
      <c r="FE125" s="5"/>
      <c r="FF125" s="5"/>
      <c r="FG125" s="5"/>
      <c r="FW125"/>
      <c r="FX125"/>
      <c r="FY125"/>
      <c r="FZ125"/>
      <c r="GA125"/>
    </row>
    <row r="126" spans="1:183" x14ac:dyDescent="0.3">
      <c r="A126" s="98"/>
      <c r="B126" s="29"/>
      <c r="C126" s="74"/>
      <c r="D126" s="118"/>
      <c r="E126" s="118"/>
      <c r="F126" s="212"/>
      <c r="G126" s="118"/>
      <c r="H126" s="212"/>
      <c r="I126" s="212"/>
      <c r="J126" s="212"/>
      <c r="K126" s="10"/>
      <c r="L126" s="212"/>
      <c r="M126" s="212"/>
      <c r="N126" s="212"/>
      <c r="O126" s="212"/>
      <c r="P126" s="74"/>
      <c r="Q126" s="276"/>
      <c r="S126" s="112"/>
      <c r="T126" s="118"/>
      <c r="U126" s="212"/>
      <c r="V126" s="212"/>
      <c r="W126" s="109"/>
      <c r="X126" s="212"/>
      <c r="Y126" s="115"/>
      <c r="Z126" s="212"/>
      <c r="AA126" s="212"/>
      <c r="AB126" s="212"/>
      <c r="AC126" s="212"/>
      <c r="AD126" s="212"/>
      <c r="AE126" s="212"/>
      <c r="AF126" s="135"/>
      <c r="AG126" s="135"/>
      <c r="AH126" s="231"/>
      <c r="FC126" s="5"/>
      <c r="FD126" s="5"/>
      <c r="FE126" s="5"/>
      <c r="FF126" s="5"/>
      <c r="FG126" s="5"/>
      <c r="FW126"/>
      <c r="FX126"/>
      <c r="FY126"/>
      <c r="FZ126"/>
      <c r="GA126"/>
    </row>
    <row r="127" spans="1:183" x14ac:dyDescent="0.3">
      <c r="A127" s="83"/>
      <c r="C127" s="74"/>
      <c r="D127" s="118"/>
      <c r="E127" s="118"/>
      <c r="F127" s="212"/>
      <c r="G127" s="118"/>
      <c r="H127" s="212"/>
      <c r="I127" s="212"/>
      <c r="J127" s="212"/>
      <c r="K127" s="74"/>
      <c r="L127" s="212"/>
      <c r="M127" s="212"/>
      <c r="N127" s="212"/>
      <c r="O127" s="212"/>
      <c r="P127" s="74"/>
      <c r="Q127" s="276"/>
      <c r="S127" s="112"/>
      <c r="T127" s="118"/>
      <c r="U127" s="212"/>
      <c r="V127" s="234"/>
      <c r="W127" s="5"/>
      <c r="X127" s="212"/>
      <c r="Z127" s="212"/>
      <c r="AA127" s="212"/>
      <c r="AB127" s="212"/>
      <c r="AC127" s="212"/>
      <c r="AD127" s="212"/>
      <c r="AE127" s="212"/>
      <c r="AF127" s="5"/>
      <c r="AG127" s="5"/>
      <c r="AH127" s="231"/>
    </row>
    <row r="128" spans="1:183" x14ac:dyDescent="0.3">
      <c r="A128" s="83"/>
      <c r="J128" s="140"/>
      <c r="K128" s="217"/>
      <c r="P128" s="140"/>
      <c r="AC128" s="234"/>
    </row>
    <row r="129" spans="1:11" x14ac:dyDescent="0.3">
      <c r="A129" s="83"/>
      <c r="J129" s="140"/>
      <c r="K129" s="140"/>
    </row>
    <row r="130" spans="1:11" x14ac:dyDescent="0.3">
      <c r="A130" s="83"/>
      <c r="J130" s="140"/>
      <c r="K130" s="140"/>
    </row>
    <row r="131" spans="1:11" x14ac:dyDescent="0.3">
      <c r="A131" s="83"/>
      <c r="J131" s="140"/>
      <c r="K131" s="140"/>
    </row>
    <row r="132" spans="1:11" x14ac:dyDescent="0.3">
      <c r="J132" s="140"/>
      <c r="K132" s="140"/>
    </row>
    <row r="133" spans="1:11" x14ac:dyDescent="0.3">
      <c r="J133" s="140"/>
      <c r="K133" s="140"/>
    </row>
    <row r="134" spans="1:11" x14ac:dyDescent="0.3">
      <c r="J134" s="140"/>
      <c r="K134" s="140"/>
    </row>
    <row r="146" spans="1:35" x14ac:dyDescent="0.3">
      <c r="AE146" s="107"/>
      <c r="AF146" s="107"/>
      <c r="AG146" s="107"/>
      <c r="AH146" s="107"/>
    </row>
    <row r="148" spans="1:35" x14ac:dyDescent="0.3">
      <c r="Y148" s="24"/>
    </row>
    <row r="149" spans="1:35" x14ac:dyDescent="0.3">
      <c r="C149" s="25"/>
      <c r="D149" s="25"/>
      <c r="E149" s="25"/>
      <c r="F149" s="25"/>
      <c r="J149" s="25"/>
      <c r="K149" s="25"/>
      <c r="L149" s="25"/>
      <c r="M149" s="25"/>
      <c r="N149" s="25"/>
      <c r="O149" s="25"/>
      <c r="R149"/>
      <c r="U149" s="24"/>
      <c r="V149" s="24"/>
      <c r="W149" s="24"/>
      <c r="X149" s="24"/>
      <c r="Z149" s="24"/>
      <c r="AE149" s="24"/>
      <c r="AF149" s="24"/>
      <c r="AG149" s="24"/>
      <c r="AH149" s="24"/>
      <c r="AI149" s="24"/>
    </row>
    <row r="150" spans="1:35" x14ac:dyDescent="0.3">
      <c r="Q150" s="24"/>
      <c r="AA150" s="24"/>
      <c r="AB150" s="24"/>
      <c r="AC150" s="24"/>
    </row>
    <row r="151" spans="1:35" x14ac:dyDescent="0.3">
      <c r="S151"/>
      <c r="T151"/>
    </row>
    <row r="156" spans="1:35" x14ac:dyDescent="0.3">
      <c r="A156" s="4" t="s">
        <v>22</v>
      </c>
      <c r="B156">
        <v>11</v>
      </c>
    </row>
    <row r="157" spans="1:35" x14ac:dyDescent="0.3">
      <c r="A157" s="4" t="s">
        <v>76</v>
      </c>
      <c r="B157">
        <v>13</v>
      </c>
    </row>
    <row r="158" spans="1:35" x14ac:dyDescent="0.3">
      <c r="A158" s="6"/>
      <c r="B158"/>
    </row>
    <row r="159" spans="1:35" x14ac:dyDescent="0.3">
      <c r="A159" s="6"/>
      <c r="B159"/>
    </row>
    <row r="160" spans="1:35" x14ac:dyDescent="0.3">
      <c r="A160" s="4"/>
      <c r="B160"/>
    </row>
    <row r="161" spans="1:35" x14ac:dyDescent="0.3">
      <c r="A161" s="4"/>
      <c r="B161"/>
    </row>
    <row r="162" spans="1:35" x14ac:dyDescent="0.3">
      <c r="A162" s="4"/>
      <c r="B162"/>
    </row>
    <row r="163" spans="1:35" x14ac:dyDescent="0.3">
      <c r="A163" s="4"/>
      <c r="B163"/>
    </row>
    <row r="164" spans="1:35" x14ac:dyDescent="0.3">
      <c r="A164" s="4"/>
      <c r="B164"/>
    </row>
    <row r="170" spans="1:35" x14ac:dyDescent="0.3">
      <c r="B170" s="10"/>
    </row>
    <row r="171" spans="1:35" x14ac:dyDescent="0.3">
      <c r="B171" s="10"/>
    </row>
    <row r="173" spans="1:35" x14ac:dyDescent="0.3">
      <c r="Y173" s="33"/>
    </row>
    <row r="174" spans="1:35" x14ac:dyDescent="0.3">
      <c r="A174"/>
      <c r="B174"/>
      <c r="C174" s="32"/>
      <c r="D174" s="32"/>
      <c r="E174" s="33"/>
      <c r="F174" s="33"/>
      <c r="J174" s="32"/>
      <c r="K174" s="32"/>
      <c r="L174" s="32"/>
      <c r="M174" s="32"/>
      <c r="N174" s="32"/>
      <c r="O174" s="32"/>
      <c r="P174" s="32"/>
      <c r="U174" s="32"/>
      <c r="V174" s="32"/>
      <c r="W174" s="32"/>
      <c r="X174" s="33"/>
      <c r="Y174" s="24"/>
      <c r="Z174" s="33"/>
      <c r="AE174" s="32"/>
      <c r="AF174" s="32"/>
      <c r="AG174" s="32"/>
      <c r="AH174" s="32"/>
      <c r="AI174" s="32"/>
    </row>
    <row r="175" spans="1:35" x14ac:dyDescent="0.3">
      <c r="A175"/>
      <c r="B175"/>
      <c r="C175" s="25"/>
      <c r="D175" s="25"/>
      <c r="E175" s="25"/>
      <c r="F175" s="25"/>
      <c r="J175" s="25"/>
      <c r="K175" s="25"/>
      <c r="L175" s="25"/>
      <c r="M175" s="25"/>
      <c r="N175" s="25"/>
      <c r="O175" s="25"/>
      <c r="P175" s="25"/>
      <c r="Q175" s="32"/>
      <c r="U175" s="24"/>
      <c r="V175" s="24"/>
      <c r="W175" s="24"/>
      <c r="X175" s="24"/>
      <c r="Z175" s="24"/>
      <c r="AA175" s="32"/>
      <c r="AB175" s="32"/>
      <c r="AC175" s="32"/>
      <c r="AE175" s="24"/>
      <c r="AF175" s="24"/>
      <c r="AG175" s="24"/>
      <c r="AH175" s="24"/>
      <c r="AI175" s="24"/>
    </row>
    <row r="176" spans="1:35" x14ac:dyDescent="0.3">
      <c r="Q176" s="24"/>
      <c r="AA176" s="24"/>
      <c r="AB176" s="24"/>
      <c r="AC176" s="24"/>
    </row>
    <row r="192" spans="25:25" x14ac:dyDescent="0.3">
      <c r="Y192" s="24"/>
    </row>
    <row r="193" spans="3:35" x14ac:dyDescent="0.3">
      <c r="C193" s="25"/>
      <c r="D193" s="25"/>
      <c r="E193" s="24"/>
      <c r="F193" s="24"/>
      <c r="J193" s="24"/>
      <c r="K193" s="24"/>
      <c r="L193" s="24"/>
      <c r="M193" s="24"/>
      <c r="N193" s="24"/>
      <c r="O193" s="24"/>
      <c r="P193" s="24"/>
      <c r="U193" s="24"/>
      <c r="V193" s="24"/>
      <c r="W193" s="24"/>
      <c r="X193" s="24"/>
      <c r="Y193" s="33"/>
      <c r="Z193" s="24"/>
      <c r="AE193" s="25"/>
      <c r="AF193" s="25"/>
      <c r="AG193" s="25"/>
      <c r="AH193" s="25"/>
      <c r="AI193" s="24"/>
    </row>
    <row r="194" spans="3:35" x14ac:dyDescent="0.3">
      <c r="C194" s="32"/>
      <c r="D194" s="32"/>
      <c r="E194" s="33"/>
      <c r="F194" s="33"/>
      <c r="J194" s="32"/>
      <c r="K194" s="32"/>
      <c r="L194" s="32"/>
      <c r="M194" s="32"/>
      <c r="N194" s="32"/>
      <c r="O194" s="32"/>
      <c r="P194" s="32"/>
      <c r="Q194" s="24"/>
      <c r="U194" s="32"/>
      <c r="V194" s="32"/>
      <c r="W194" s="32"/>
      <c r="X194" s="33"/>
      <c r="Z194" s="33"/>
      <c r="AA194" s="24"/>
      <c r="AB194" s="24"/>
      <c r="AC194" s="24"/>
      <c r="AE194" s="32"/>
      <c r="AF194" s="32"/>
      <c r="AG194" s="32"/>
      <c r="AH194" s="32"/>
      <c r="AI194" s="32"/>
    </row>
    <row r="195" spans="3:35" x14ac:dyDescent="0.3">
      <c r="Q195" s="32"/>
      <c r="AA195" s="32"/>
      <c r="AB195" s="32"/>
      <c r="AC195" s="32"/>
    </row>
  </sheetData>
  <phoneticPr fontId="6" type="noConversion"/>
  <conditionalFormatting sqref="CB33 AX30:CA33 AX12:CB29">
    <cfRule type="cellIs" dxfId="17" priority="4" operator="greaterThanOrEqual">
      <formula>3</formula>
    </cfRule>
    <cfRule type="cellIs" dxfId="16" priority="5" operator="greaterThanOrEqual">
      <formula>2</formula>
    </cfRule>
    <cfRule type="cellIs" dxfId="15" priority="6" operator="greaterThanOrEqual">
      <formula>1</formula>
    </cfRule>
  </conditionalFormatting>
  <pageMargins left="0.75" right="0.75" top="1" bottom="1" header="0.5" footer="0.5"/>
  <pageSetup paperSize="9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G438"/>
  <sheetViews>
    <sheetView zoomScaleNormal="100" workbookViewId="0">
      <selection activeCell="A9" sqref="A9"/>
    </sheetView>
  </sheetViews>
  <sheetFormatPr defaultRowHeight="12.45" x14ac:dyDescent="0.3"/>
  <cols>
    <col min="1" max="1" width="18.69140625" style="3" customWidth="1"/>
    <col min="2" max="2" width="1.69140625" style="11" customWidth="1"/>
    <col min="3" max="4" width="3.69140625" style="11" customWidth="1"/>
    <col min="5" max="6" width="3.69140625" style="9" customWidth="1"/>
    <col min="7" max="9" width="3.69140625" customWidth="1"/>
    <col min="10" max="15" width="3.69140625" style="11" customWidth="1"/>
    <col min="16" max="16" width="3.69140625" customWidth="1"/>
    <col min="17" max="26" width="3.69140625" style="11" customWidth="1"/>
    <col min="27" max="30" width="3.69140625" customWidth="1"/>
    <col min="31" max="34" width="3.69140625" style="11" customWidth="1"/>
    <col min="35" max="35" width="4.84375" style="11" customWidth="1"/>
    <col min="36" max="36" width="8.3046875" style="11" bestFit="1" customWidth="1"/>
    <col min="37" max="38" width="1.3046875" customWidth="1"/>
    <col min="39" max="39" width="1.69140625" customWidth="1"/>
    <col min="40" max="40" width="8.69140625" customWidth="1"/>
    <col min="41" max="41" width="0.3046875" customWidth="1"/>
    <col min="42" max="43" width="8.69140625" customWidth="1"/>
    <col min="44" max="44" width="0.3046875" customWidth="1"/>
    <col min="45" max="45" width="8.69140625" customWidth="1"/>
    <col min="46" max="46" width="0.3046875" customWidth="1"/>
    <col min="47" max="48" width="8.69140625" customWidth="1"/>
    <col min="53" max="53" width="9.15234375"/>
    <col min="58" max="58" width="9.15234375"/>
    <col min="71" max="71" width="9.15234375"/>
    <col min="75" max="75" width="9.15234375"/>
  </cols>
  <sheetData>
    <row r="1" spans="1:85" x14ac:dyDescent="0.3">
      <c r="A1" s="1"/>
      <c r="B1" s="1"/>
      <c r="C1" s="122" t="s">
        <v>64</v>
      </c>
      <c r="D1" s="122" t="s">
        <v>64</v>
      </c>
      <c r="E1" s="122" t="s">
        <v>64</v>
      </c>
      <c r="F1" s="122" t="s">
        <v>64</v>
      </c>
      <c r="G1" s="122" t="s">
        <v>64</v>
      </c>
      <c r="H1" s="122" t="s">
        <v>64</v>
      </c>
      <c r="I1" s="122" t="s">
        <v>64</v>
      </c>
      <c r="J1" s="122" t="s">
        <v>64</v>
      </c>
      <c r="K1" s="122" t="s">
        <v>64</v>
      </c>
      <c r="L1" s="122" t="s">
        <v>64</v>
      </c>
      <c r="M1" s="122" t="s">
        <v>64</v>
      </c>
      <c r="N1" s="122" t="s">
        <v>64</v>
      </c>
      <c r="O1" s="122" t="s">
        <v>64</v>
      </c>
      <c r="P1" s="122" t="s">
        <v>64</v>
      </c>
      <c r="Q1" s="122" t="s">
        <v>64</v>
      </c>
      <c r="R1" s="122" t="s">
        <v>64</v>
      </c>
      <c r="S1" s="122" t="s">
        <v>64</v>
      </c>
      <c r="T1" s="122" t="s">
        <v>64</v>
      </c>
      <c r="U1" s="122" t="s">
        <v>64</v>
      </c>
      <c r="V1" s="122" t="s">
        <v>64</v>
      </c>
      <c r="W1" s="122" t="s">
        <v>64</v>
      </c>
      <c r="X1" s="122" t="s">
        <v>64</v>
      </c>
      <c r="Y1" s="122" t="s">
        <v>64</v>
      </c>
      <c r="Z1" s="122" t="s">
        <v>64</v>
      </c>
      <c r="AA1" s="122" t="s">
        <v>64</v>
      </c>
      <c r="AB1" s="122" t="s">
        <v>64</v>
      </c>
      <c r="AC1" s="122" t="s">
        <v>64</v>
      </c>
      <c r="AD1" s="122" t="s">
        <v>64</v>
      </c>
      <c r="AE1" s="122" t="s">
        <v>64</v>
      </c>
      <c r="AF1" s="122" t="s">
        <v>64</v>
      </c>
      <c r="AG1" s="122" t="s">
        <v>64</v>
      </c>
      <c r="AH1" s="122" t="s">
        <v>64</v>
      </c>
      <c r="AI1" s="12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85" x14ac:dyDescent="0.3">
      <c r="A2" s="87"/>
      <c r="B2" s="3"/>
      <c r="C2" s="64"/>
      <c r="D2" s="64"/>
      <c r="E2" s="55"/>
      <c r="F2" s="55"/>
      <c r="G2" s="56"/>
      <c r="H2" s="56"/>
      <c r="I2" s="56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6"/>
      <c r="W2" s="56"/>
      <c r="X2" s="56"/>
      <c r="Y2" s="56"/>
      <c r="Z2" s="56"/>
      <c r="AA2" s="57"/>
      <c r="AB2" s="57"/>
      <c r="AC2" s="56"/>
      <c r="AD2" s="56"/>
      <c r="AE2" s="44"/>
      <c r="AF2" s="44"/>
      <c r="AG2" s="44"/>
      <c r="AH2" s="44"/>
      <c r="AI2" s="30"/>
      <c r="AJ2" s="8"/>
      <c r="AK2" s="8"/>
      <c r="AL2" s="8"/>
      <c r="AM2" s="8"/>
      <c r="AN2" s="45" t="s">
        <v>151</v>
      </c>
      <c r="AO2" s="8"/>
      <c r="AP2" s="8"/>
      <c r="AQ2" s="8"/>
      <c r="AR2" s="8"/>
      <c r="AS2" s="8"/>
      <c r="AT2" s="8"/>
      <c r="AU2" s="8"/>
      <c r="AV2" s="8"/>
    </row>
    <row r="3" spans="1:85" x14ac:dyDescent="0.3">
      <c r="A3" s="88"/>
      <c r="B3" s="3">
        <v>100</v>
      </c>
      <c r="C3" s="55">
        <v>101</v>
      </c>
      <c r="D3" s="55">
        <v>102</v>
      </c>
      <c r="E3" s="55">
        <v>103</v>
      </c>
      <c r="F3" s="55">
        <v>104</v>
      </c>
      <c r="G3" s="57">
        <v>105</v>
      </c>
      <c r="H3" s="57">
        <v>107</v>
      </c>
      <c r="I3" s="57">
        <v>108</v>
      </c>
      <c r="J3" s="57">
        <v>109</v>
      </c>
      <c r="K3" s="57">
        <v>110</v>
      </c>
      <c r="L3" s="57">
        <v>111</v>
      </c>
      <c r="M3" s="57">
        <v>112</v>
      </c>
      <c r="N3" s="57">
        <v>115</v>
      </c>
      <c r="O3" s="57">
        <v>117</v>
      </c>
      <c r="P3" s="57">
        <v>120</v>
      </c>
      <c r="Q3" s="57">
        <v>121</v>
      </c>
      <c r="R3" s="57">
        <v>123</v>
      </c>
      <c r="S3" s="57">
        <v>124</v>
      </c>
      <c r="T3" s="57">
        <v>125</v>
      </c>
      <c r="U3" s="57">
        <v>126</v>
      </c>
      <c r="V3" s="57">
        <v>127</v>
      </c>
      <c r="W3" s="57">
        <v>128</v>
      </c>
      <c r="X3" s="57">
        <v>130</v>
      </c>
      <c r="Y3" s="57">
        <v>131</v>
      </c>
      <c r="Z3" s="57">
        <v>133</v>
      </c>
      <c r="AA3" s="57">
        <v>134</v>
      </c>
      <c r="AB3" s="57">
        <v>138</v>
      </c>
      <c r="AC3" s="57">
        <v>142</v>
      </c>
      <c r="AD3" s="57">
        <v>143</v>
      </c>
      <c r="AE3" s="43">
        <v>145</v>
      </c>
      <c r="AF3" s="43">
        <v>146</v>
      </c>
      <c r="AG3" s="43">
        <v>147</v>
      </c>
      <c r="AH3" s="43">
        <v>148</v>
      </c>
      <c r="AI3" s="77"/>
      <c r="AJ3" s="8"/>
      <c r="AK3" s="8"/>
      <c r="AL3" s="8"/>
      <c r="AM3" s="8"/>
      <c r="AN3" s="52" t="s">
        <v>152</v>
      </c>
      <c r="AO3" s="8"/>
      <c r="AP3" s="8"/>
      <c r="AQ3" s="8"/>
      <c r="AR3" s="8"/>
      <c r="AS3" s="8"/>
      <c r="AT3" s="8"/>
      <c r="AU3" s="8"/>
      <c r="AV3" s="8"/>
    </row>
    <row r="4" spans="1:85" x14ac:dyDescent="0.3">
      <c r="A4" s="88"/>
      <c r="B4" s="3"/>
      <c r="C4" s="70">
        <v>1</v>
      </c>
      <c r="D4" s="70">
        <v>1</v>
      </c>
      <c r="E4" s="59">
        <v>1</v>
      </c>
      <c r="F4" s="59"/>
      <c r="G4" s="70"/>
      <c r="H4" s="70">
        <v>1</v>
      </c>
      <c r="I4" s="70"/>
      <c r="J4" s="69"/>
      <c r="K4" s="69"/>
      <c r="L4" s="69"/>
      <c r="M4" s="69"/>
      <c r="N4" s="69"/>
      <c r="O4" s="69"/>
      <c r="P4" s="70">
        <v>1</v>
      </c>
      <c r="Q4" s="69"/>
      <c r="R4" s="69"/>
      <c r="S4" s="69">
        <v>1</v>
      </c>
      <c r="T4" s="69"/>
      <c r="U4" s="69"/>
      <c r="V4" s="69"/>
      <c r="W4" s="69">
        <v>1</v>
      </c>
      <c r="X4" s="59"/>
      <c r="Y4" s="59"/>
      <c r="Z4" s="59"/>
      <c r="AA4" s="69">
        <v>1</v>
      </c>
      <c r="AB4" s="69"/>
      <c r="AC4" s="69"/>
      <c r="AD4" s="70">
        <v>1</v>
      </c>
      <c r="AE4" s="94"/>
      <c r="AF4" s="94"/>
      <c r="AG4" s="94"/>
      <c r="AH4" s="94"/>
      <c r="AI4" s="94"/>
      <c r="AJ4" s="51" t="s">
        <v>66</v>
      </c>
      <c r="AK4" s="8"/>
      <c r="AL4" s="8"/>
      <c r="AM4" s="8"/>
      <c r="AN4" s="136" t="s">
        <v>153</v>
      </c>
      <c r="AO4" s="8"/>
      <c r="AQ4" s="8"/>
      <c r="AR4" s="8"/>
      <c r="AS4" s="8"/>
      <c r="AT4" s="8"/>
      <c r="AU4" s="8"/>
      <c r="AV4" s="8"/>
    </row>
    <row r="5" spans="1:85" x14ac:dyDescent="0.3">
      <c r="A5" s="88"/>
      <c r="B5" s="3"/>
      <c r="C5" s="70">
        <v>1</v>
      </c>
      <c r="D5" s="70">
        <v>1</v>
      </c>
      <c r="E5" s="59">
        <v>1</v>
      </c>
      <c r="F5" s="59"/>
      <c r="G5" s="70"/>
      <c r="H5" s="70">
        <v>1</v>
      </c>
      <c r="I5" s="70"/>
      <c r="J5" s="69"/>
      <c r="K5" s="69"/>
      <c r="L5" s="69"/>
      <c r="M5" s="69"/>
      <c r="N5" s="69"/>
      <c r="O5" s="69"/>
      <c r="P5" s="70">
        <v>1</v>
      </c>
      <c r="Q5" s="69"/>
      <c r="R5" s="69"/>
      <c r="S5" s="69">
        <v>1</v>
      </c>
      <c r="T5" s="69"/>
      <c r="U5" s="69"/>
      <c r="V5" s="69"/>
      <c r="W5" s="69">
        <v>1</v>
      </c>
      <c r="X5" s="59"/>
      <c r="Y5" s="59"/>
      <c r="Z5" s="59"/>
      <c r="AA5" s="69">
        <v>1</v>
      </c>
      <c r="AB5" s="69"/>
      <c r="AC5" s="69"/>
      <c r="AD5" s="70">
        <v>2</v>
      </c>
      <c r="AE5" s="94"/>
      <c r="AF5" s="94"/>
      <c r="AG5" s="94"/>
      <c r="AH5" s="94"/>
      <c r="AI5" s="94"/>
      <c r="AJ5" s="51" t="s">
        <v>67</v>
      </c>
      <c r="AK5" s="8"/>
      <c r="AL5" s="8"/>
      <c r="AM5" s="8"/>
      <c r="AN5" s="8"/>
      <c r="AO5" s="8"/>
      <c r="AQ5" s="8"/>
      <c r="AR5" s="8"/>
      <c r="AS5" s="8"/>
      <c r="AT5" s="8"/>
      <c r="AU5" s="8"/>
      <c r="AV5" s="8"/>
    </row>
    <row r="6" spans="1:85" x14ac:dyDescent="0.3">
      <c r="A6" s="88"/>
      <c r="B6" s="3"/>
      <c r="C6" s="45" t="s">
        <v>151</v>
      </c>
      <c r="D6" s="45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95"/>
      <c r="AJ6" s="8"/>
      <c r="AK6" s="8"/>
      <c r="AL6" s="8"/>
      <c r="AM6" s="8"/>
      <c r="AN6" s="8"/>
      <c r="AO6" s="8"/>
      <c r="AQ6" s="8"/>
      <c r="AR6" s="8"/>
      <c r="AS6" s="8"/>
      <c r="AT6" s="8"/>
      <c r="AU6" s="8"/>
      <c r="AV6" s="8"/>
    </row>
    <row r="7" spans="1:85" x14ac:dyDescent="0.3">
      <c r="A7" s="89"/>
      <c r="B7" s="3"/>
      <c r="C7" s="52" t="s">
        <v>152</v>
      </c>
      <c r="D7" s="52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92"/>
      <c r="AJ7" s="8"/>
      <c r="AK7" s="8"/>
      <c r="AL7" s="8"/>
      <c r="AM7" s="8"/>
      <c r="AN7" s="8"/>
      <c r="AO7" s="8"/>
      <c r="AQ7" s="8"/>
      <c r="AR7" s="8"/>
      <c r="AS7" s="8"/>
      <c r="AT7" s="8"/>
      <c r="AU7" s="8"/>
      <c r="AV7" s="8"/>
    </row>
    <row r="8" spans="1:85" x14ac:dyDescent="0.3">
      <c r="A8" s="56"/>
      <c r="B8" s="3"/>
      <c r="C8" s="136" t="s">
        <v>153</v>
      </c>
      <c r="D8" s="136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  <c r="AA8" s="67"/>
      <c r="AB8" s="67"/>
      <c r="AC8" s="67"/>
      <c r="AD8" s="67"/>
      <c r="AE8" s="67"/>
      <c r="AF8" s="67"/>
      <c r="AG8" s="67"/>
      <c r="AH8" s="67"/>
      <c r="AI8" s="93"/>
      <c r="AJ8" s="8"/>
      <c r="AK8" s="8"/>
      <c r="AL8" s="8"/>
      <c r="AM8" s="8"/>
      <c r="AN8" s="210"/>
      <c r="AO8" s="210"/>
      <c r="AQ8" s="8"/>
      <c r="AR8" s="8"/>
      <c r="AS8" s="8"/>
      <c r="AT8" s="8"/>
      <c r="AU8" s="8"/>
      <c r="AV8" s="8"/>
    </row>
    <row r="9" spans="1:85" x14ac:dyDescent="0.3">
      <c r="A9" s="57"/>
      <c r="B9" s="27">
        <v>100</v>
      </c>
      <c r="C9" s="55">
        <v>101</v>
      </c>
      <c r="D9" s="55">
        <v>102</v>
      </c>
      <c r="E9" s="55">
        <v>103</v>
      </c>
      <c r="F9" s="55">
        <v>104</v>
      </c>
      <c r="G9" s="57">
        <v>105</v>
      </c>
      <c r="H9" s="57">
        <v>107</v>
      </c>
      <c r="I9" s="57">
        <v>108</v>
      </c>
      <c r="J9" s="57">
        <v>109</v>
      </c>
      <c r="K9" s="57">
        <v>110</v>
      </c>
      <c r="L9" s="57">
        <v>111</v>
      </c>
      <c r="M9" s="57">
        <v>112</v>
      </c>
      <c r="N9" s="57">
        <v>115</v>
      </c>
      <c r="O9" s="57">
        <v>117</v>
      </c>
      <c r="P9" s="57">
        <v>120</v>
      </c>
      <c r="Q9" s="57">
        <v>121</v>
      </c>
      <c r="R9" s="57">
        <v>123</v>
      </c>
      <c r="S9" s="57">
        <v>124</v>
      </c>
      <c r="T9" s="57">
        <v>125</v>
      </c>
      <c r="U9" s="57">
        <v>126</v>
      </c>
      <c r="V9" s="57">
        <v>127</v>
      </c>
      <c r="W9" s="57">
        <v>128</v>
      </c>
      <c r="X9" s="57">
        <v>130</v>
      </c>
      <c r="Y9" s="57">
        <v>131</v>
      </c>
      <c r="Z9" s="57">
        <v>133</v>
      </c>
      <c r="AA9" s="57">
        <v>134</v>
      </c>
      <c r="AB9" s="57">
        <v>138</v>
      </c>
      <c r="AC9" s="57">
        <v>142</v>
      </c>
      <c r="AD9" s="57">
        <v>143</v>
      </c>
      <c r="AE9" s="43">
        <v>145</v>
      </c>
      <c r="AF9" s="43">
        <v>146</v>
      </c>
      <c r="AG9" s="43">
        <v>147</v>
      </c>
      <c r="AH9" s="43">
        <v>148</v>
      </c>
      <c r="AI9" s="77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Y9" s="2" t="s">
        <v>116</v>
      </c>
      <c r="AZ9" s="2">
        <f t="shared" ref="AZ9:BR9" si="0">C9</f>
        <v>101</v>
      </c>
      <c r="BA9" s="2">
        <f t="shared" si="0"/>
        <v>102</v>
      </c>
      <c r="BB9" s="2">
        <f t="shared" si="0"/>
        <v>103</v>
      </c>
      <c r="BC9" s="2">
        <f t="shared" si="0"/>
        <v>104</v>
      </c>
      <c r="BD9" s="2">
        <f t="shared" si="0"/>
        <v>105</v>
      </c>
      <c r="BE9" s="2">
        <f t="shared" si="0"/>
        <v>107</v>
      </c>
      <c r="BF9" s="2">
        <f t="shared" si="0"/>
        <v>108</v>
      </c>
      <c r="BG9" s="2">
        <f t="shared" si="0"/>
        <v>109</v>
      </c>
      <c r="BH9" s="2">
        <f t="shared" si="0"/>
        <v>110</v>
      </c>
      <c r="BI9" s="2">
        <f t="shared" si="0"/>
        <v>111</v>
      </c>
      <c r="BJ9" s="2">
        <f t="shared" si="0"/>
        <v>112</v>
      </c>
      <c r="BK9" s="2">
        <f t="shared" si="0"/>
        <v>115</v>
      </c>
      <c r="BL9" s="2">
        <f t="shared" si="0"/>
        <v>117</v>
      </c>
      <c r="BM9" s="2">
        <f t="shared" si="0"/>
        <v>120</v>
      </c>
      <c r="BN9" s="2">
        <f t="shared" si="0"/>
        <v>121</v>
      </c>
      <c r="BO9" s="2">
        <f t="shared" si="0"/>
        <v>123</v>
      </c>
      <c r="BP9" s="2">
        <f t="shared" si="0"/>
        <v>124</v>
      </c>
      <c r="BQ9" s="2">
        <f t="shared" si="0"/>
        <v>125</v>
      </c>
      <c r="BR9" s="2">
        <f t="shared" si="0"/>
        <v>126</v>
      </c>
      <c r="BS9" s="2">
        <v>127</v>
      </c>
      <c r="BT9" s="2">
        <f t="shared" ref="BT9:CE9" si="1">W9</f>
        <v>128</v>
      </c>
      <c r="BU9" s="2">
        <f t="shared" si="1"/>
        <v>130</v>
      </c>
      <c r="BV9" s="2">
        <f t="shared" si="1"/>
        <v>131</v>
      </c>
      <c r="BW9" s="2">
        <f t="shared" si="1"/>
        <v>133</v>
      </c>
      <c r="BX9" s="2">
        <f t="shared" si="1"/>
        <v>134</v>
      </c>
      <c r="BY9" s="2">
        <f t="shared" si="1"/>
        <v>138</v>
      </c>
      <c r="BZ9" s="2">
        <f t="shared" si="1"/>
        <v>142</v>
      </c>
      <c r="CA9" s="2">
        <f t="shared" si="1"/>
        <v>143</v>
      </c>
      <c r="CB9" s="2">
        <f t="shared" si="1"/>
        <v>145</v>
      </c>
      <c r="CC9" s="2">
        <f t="shared" si="1"/>
        <v>146</v>
      </c>
      <c r="CD9" s="2">
        <f t="shared" si="1"/>
        <v>147</v>
      </c>
      <c r="CE9" s="2">
        <f t="shared" si="1"/>
        <v>148</v>
      </c>
      <c r="CF9" s="2"/>
      <c r="CG9" s="2"/>
    </row>
    <row r="10" spans="1:85" x14ac:dyDescent="0.3">
      <c r="A10" s="194" t="s">
        <v>0</v>
      </c>
      <c r="B10" s="22"/>
      <c r="C10"/>
      <c r="D10"/>
      <c r="E10" s="63"/>
      <c r="F10" s="63"/>
      <c r="J10" s="62"/>
      <c r="K10" s="62"/>
      <c r="L10" s="62"/>
      <c r="M10" s="62"/>
      <c r="P10" s="11"/>
      <c r="Q10" s="62"/>
      <c r="R10" s="62"/>
      <c r="S10" s="111"/>
      <c r="T10" s="47"/>
      <c r="U10" s="62"/>
      <c r="V10" s="62"/>
      <c r="W10" s="111"/>
      <c r="X10" s="62"/>
      <c r="Y10" s="111"/>
      <c r="Z10" s="62"/>
      <c r="AA10" s="62"/>
      <c r="AB10" s="62"/>
      <c r="AC10" s="62"/>
      <c r="AE10" s="39"/>
      <c r="AF10" s="39"/>
      <c r="AG10" s="39"/>
      <c r="AH10" s="39"/>
      <c r="AI10" s="39"/>
      <c r="AJ10"/>
      <c r="AN10" s="10" t="s">
        <v>58</v>
      </c>
      <c r="AO10" s="10"/>
      <c r="AP10" s="10" t="s">
        <v>59</v>
      </c>
      <c r="AQ10" s="10" t="s">
        <v>60</v>
      </c>
      <c r="AR10" s="10"/>
      <c r="AS10" s="10" t="s">
        <v>61</v>
      </c>
      <c r="AT10" s="10"/>
      <c r="AU10" s="10"/>
    </row>
    <row r="11" spans="1:85" x14ac:dyDescent="0.3">
      <c r="A11" s="98" t="s">
        <v>1</v>
      </c>
      <c r="B11" s="3"/>
      <c r="C11" s="250">
        <v>0</v>
      </c>
      <c r="D11" s="47">
        <v>0</v>
      </c>
      <c r="E11" s="148">
        <v>0</v>
      </c>
      <c r="F11" s="148">
        <v>0</v>
      </c>
      <c r="G11" s="148">
        <v>0</v>
      </c>
      <c r="H11" s="251">
        <v>0</v>
      </c>
      <c r="I11" s="251">
        <v>0</v>
      </c>
      <c r="J11" s="251">
        <v>0</v>
      </c>
      <c r="K11" s="252">
        <v>0</v>
      </c>
      <c r="L11" s="251">
        <v>0</v>
      </c>
      <c r="M11" s="148">
        <v>0</v>
      </c>
      <c r="N11" s="251">
        <v>0</v>
      </c>
      <c r="O11" s="251">
        <v>0</v>
      </c>
      <c r="P11" s="148">
        <v>0</v>
      </c>
      <c r="Q11" s="148">
        <v>0</v>
      </c>
      <c r="R11" s="148">
        <v>0</v>
      </c>
      <c r="S11" s="148">
        <v>0</v>
      </c>
      <c r="T11" s="250">
        <v>0</v>
      </c>
      <c r="U11" s="148">
        <v>0</v>
      </c>
      <c r="V11" s="148">
        <v>0</v>
      </c>
      <c r="W11" s="251">
        <v>0</v>
      </c>
      <c r="X11" s="148">
        <v>0</v>
      </c>
      <c r="Y11" s="148">
        <v>0</v>
      </c>
      <c r="Z11" s="251">
        <v>0</v>
      </c>
      <c r="AA11" s="251">
        <v>0</v>
      </c>
      <c r="AB11" s="251">
        <v>0</v>
      </c>
      <c r="AC11" s="251">
        <v>0</v>
      </c>
      <c r="AD11" s="251">
        <v>0</v>
      </c>
      <c r="AE11" s="251">
        <v>0</v>
      </c>
      <c r="AF11" s="253">
        <v>0</v>
      </c>
      <c r="AG11" s="148">
        <v>0</v>
      </c>
      <c r="AH11" s="251">
        <v>0</v>
      </c>
      <c r="AI11" s="5"/>
      <c r="AJ11"/>
      <c r="AN11" s="21"/>
      <c r="AO11" s="21"/>
      <c r="AP11" s="21"/>
      <c r="AQ11" s="21"/>
      <c r="AR11" s="21"/>
      <c r="AS11" s="21"/>
      <c r="AT11" s="21"/>
      <c r="AU11" s="21"/>
    </row>
    <row r="12" spans="1:85" x14ac:dyDescent="0.3">
      <c r="A12" s="98" t="s">
        <v>2</v>
      </c>
      <c r="B12" s="3"/>
      <c r="C12" s="250">
        <v>0</v>
      </c>
      <c r="D12" s="47">
        <v>0</v>
      </c>
      <c r="E12" s="148">
        <v>0</v>
      </c>
      <c r="F12" s="251">
        <v>0</v>
      </c>
      <c r="G12" s="148">
        <v>0</v>
      </c>
      <c r="H12" s="251">
        <v>0</v>
      </c>
      <c r="I12" s="251">
        <v>0</v>
      </c>
      <c r="J12" s="251">
        <v>0</v>
      </c>
      <c r="K12" s="252">
        <v>0</v>
      </c>
      <c r="L12" s="251">
        <v>0</v>
      </c>
      <c r="M12" s="148">
        <v>0</v>
      </c>
      <c r="N12" s="251">
        <v>0</v>
      </c>
      <c r="O12" s="251">
        <v>0</v>
      </c>
      <c r="P12" s="148">
        <v>0</v>
      </c>
      <c r="Q12" s="148">
        <v>0</v>
      </c>
      <c r="R12" s="148">
        <v>0</v>
      </c>
      <c r="S12" s="148">
        <v>0</v>
      </c>
      <c r="T12" s="250">
        <v>0</v>
      </c>
      <c r="U12" s="148">
        <v>0</v>
      </c>
      <c r="V12" s="148">
        <v>0</v>
      </c>
      <c r="W12" s="251">
        <v>0</v>
      </c>
      <c r="X12" s="148">
        <v>0</v>
      </c>
      <c r="Y12" s="148">
        <v>0</v>
      </c>
      <c r="Z12" s="251">
        <v>0</v>
      </c>
      <c r="AA12" s="251">
        <v>0</v>
      </c>
      <c r="AB12" s="251">
        <v>0</v>
      </c>
      <c r="AC12" s="251">
        <v>0</v>
      </c>
      <c r="AD12" s="251">
        <v>0</v>
      </c>
      <c r="AE12" s="251">
        <v>0</v>
      </c>
      <c r="AF12" s="253">
        <v>0</v>
      </c>
      <c r="AG12" s="148">
        <v>0</v>
      </c>
      <c r="AH12" s="251">
        <v>0</v>
      </c>
      <c r="AI12" s="5"/>
      <c r="AJ12" s="31"/>
      <c r="AK12" s="31"/>
      <c r="AL12" s="31"/>
      <c r="AM12" s="31"/>
      <c r="AN12" s="21">
        <f t="shared" ref="AN12:AO29" si="2">AVERAGE($B12:$AH12)</f>
        <v>0</v>
      </c>
      <c r="AO12" s="21">
        <f t="shared" si="2"/>
        <v>0</v>
      </c>
      <c r="AP12" s="21">
        <f t="shared" ref="AP12:AP29" si="3">STDEV(B12:AH12)</f>
        <v>0</v>
      </c>
      <c r="AQ12" s="21">
        <f>$AN12-2*$AP12</f>
        <v>0</v>
      </c>
      <c r="AR12" s="21">
        <f>$AN12-2*$AP12</f>
        <v>0</v>
      </c>
      <c r="AS12" s="21">
        <f>$AN12+2*$AP12</f>
        <v>0</v>
      </c>
      <c r="AT12" s="21">
        <f>$AN12+2*$AP12</f>
        <v>0</v>
      </c>
      <c r="AU12" s="21"/>
      <c r="AV12" s="3" t="s">
        <v>2</v>
      </c>
      <c r="AZ12" s="155"/>
      <c r="BA12" s="155"/>
      <c r="BB12" s="155"/>
      <c r="BC12" s="155"/>
      <c r="BD12" s="155"/>
      <c r="BE12" s="155"/>
      <c r="BF12" s="155"/>
      <c r="BG12" s="155"/>
      <c r="BH12" s="155"/>
      <c r="BI12" s="155"/>
      <c r="BJ12" s="155"/>
      <c r="BK12" s="155"/>
      <c r="BL12" s="155"/>
      <c r="BM12" s="155"/>
      <c r="BN12" s="155"/>
      <c r="BO12" s="155"/>
      <c r="BP12" s="155"/>
      <c r="BQ12" s="155"/>
      <c r="BR12" s="155"/>
      <c r="BS12" s="155"/>
      <c r="BT12" s="155"/>
      <c r="BU12" s="155"/>
      <c r="BV12" s="155"/>
      <c r="BW12" s="155"/>
      <c r="BX12" s="155"/>
      <c r="BY12" s="155"/>
      <c r="BZ12" s="155"/>
      <c r="CA12" s="155"/>
      <c r="CB12" s="155"/>
      <c r="CC12" s="155"/>
      <c r="CD12" s="155"/>
      <c r="CE12" s="155"/>
    </row>
    <row r="13" spans="1:85" x14ac:dyDescent="0.3">
      <c r="A13" s="98" t="s">
        <v>94</v>
      </c>
      <c r="B13" s="3"/>
      <c r="C13" s="250">
        <v>0</v>
      </c>
      <c r="D13" s="47">
        <v>0</v>
      </c>
      <c r="E13" s="148">
        <v>0</v>
      </c>
      <c r="F13" s="251">
        <v>0</v>
      </c>
      <c r="G13" s="148">
        <v>0</v>
      </c>
      <c r="H13" s="251">
        <v>0</v>
      </c>
      <c r="I13" s="251">
        <v>0</v>
      </c>
      <c r="J13" s="251">
        <v>0</v>
      </c>
      <c r="K13" s="252">
        <v>0</v>
      </c>
      <c r="L13" s="251">
        <v>0</v>
      </c>
      <c r="M13" s="148">
        <v>0</v>
      </c>
      <c r="N13" s="251">
        <v>0</v>
      </c>
      <c r="O13" s="251">
        <v>0</v>
      </c>
      <c r="P13" s="148">
        <v>0</v>
      </c>
      <c r="Q13" s="148">
        <v>0</v>
      </c>
      <c r="R13" s="148">
        <v>0</v>
      </c>
      <c r="S13" s="148">
        <v>0</v>
      </c>
      <c r="T13" s="250">
        <v>0</v>
      </c>
      <c r="U13" s="148">
        <v>0</v>
      </c>
      <c r="V13" s="148">
        <v>0</v>
      </c>
      <c r="W13" s="251">
        <v>0</v>
      </c>
      <c r="X13" s="148">
        <v>0</v>
      </c>
      <c r="Y13" s="148">
        <v>0</v>
      </c>
      <c r="Z13" s="251">
        <v>0</v>
      </c>
      <c r="AA13" s="251">
        <v>0</v>
      </c>
      <c r="AB13" s="251">
        <v>0</v>
      </c>
      <c r="AC13" s="251">
        <v>0</v>
      </c>
      <c r="AD13" s="251">
        <v>0</v>
      </c>
      <c r="AE13" s="251">
        <v>0</v>
      </c>
      <c r="AF13" s="253">
        <v>0</v>
      </c>
      <c r="AG13" s="148">
        <v>0</v>
      </c>
      <c r="AH13" s="251">
        <v>0</v>
      </c>
      <c r="AI13" s="5"/>
      <c r="AJ13" s="31"/>
      <c r="AK13" s="31"/>
      <c r="AL13" s="31"/>
      <c r="AM13" s="31"/>
      <c r="AN13" s="21">
        <f t="shared" si="2"/>
        <v>0</v>
      </c>
      <c r="AO13" s="21">
        <f t="shared" si="2"/>
        <v>0</v>
      </c>
      <c r="AP13" s="21">
        <f t="shared" si="3"/>
        <v>0</v>
      </c>
      <c r="AQ13" s="21">
        <f t="shared" ref="AQ13:AR29" si="4">$AN13-2*$AP13</f>
        <v>0</v>
      </c>
      <c r="AR13" s="21">
        <f t="shared" si="4"/>
        <v>0</v>
      </c>
      <c r="AS13" s="21">
        <f t="shared" ref="AS13:AT33" si="5">$AN13+2*$AP13</f>
        <v>0</v>
      </c>
      <c r="AT13" s="21">
        <f t="shared" si="5"/>
        <v>0</v>
      </c>
      <c r="AU13" s="21"/>
      <c r="AV13" s="3" t="s">
        <v>94</v>
      </c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  <c r="BK13" s="155"/>
      <c r="BL13" s="155"/>
      <c r="BM13" s="155"/>
      <c r="BN13" s="155"/>
      <c r="BO13" s="155"/>
      <c r="BP13" s="155"/>
      <c r="BQ13" s="155"/>
      <c r="BR13" s="155"/>
      <c r="BS13" s="155"/>
      <c r="BT13" s="155"/>
      <c r="BU13" s="155"/>
      <c r="BV13" s="155"/>
      <c r="BW13" s="155"/>
      <c r="BX13" s="155"/>
      <c r="BY13" s="155"/>
      <c r="BZ13" s="155"/>
      <c r="CA13" s="155"/>
      <c r="CB13" s="155"/>
      <c r="CC13" s="155"/>
      <c r="CD13" s="155"/>
      <c r="CE13" s="155"/>
    </row>
    <row r="14" spans="1:85" x14ac:dyDescent="0.3">
      <c r="A14" s="98" t="s">
        <v>95</v>
      </c>
      <c r="B14" s="3"/>
      <c r="C14" s="250">
        <v>0</v>
      </c>
      <c r="D14" s="47">
        <v>6</v>
      </c>
      <c r="E14" s="148">
        <v>0</v>
      </c>
      <c r="F14" s="251">
        <v>0</v>
      </c>
      <c r="G14" s="148">
        <v>0</v>
      </c>
      <c r="H14" s="251">
        <v>1</v>
      </c>
      <c r="I14" s="251">
        <v>2</v>
      </c>
      <c r="J14" s="251">
        <v>0</v>
      </c>
      <c r="K14" s="252">
        <v>2</v>
      </c>
      <c r="L14" s="251">
        <v>0</v>
      </c>
      <c r="M14" s="148">
        <v>4</v>
      </c>
      <c r="N14" s="251">
        <v>0</v>
      </c>
      <c r="O14" s="251">
        <v>0.9</v>
      </c>
      <c r="P14" s="148">
        <v>0</v>
      </c>
      <c r="Q14" s="148">
        <v>4</v>
      </c>
      <c r="R14" s="148">
        <v>3</v>
      </c>
      <c r="S14" s="148">
        <v>3</v>
      </c>
      <c r="T14" s="250">
        <v>0</v>
      </c>
      <c r="U14" s="148">
        <v>2</v>
      </c>
      <c r="V14" s="148">
        <v>0</v>
      </c>
      <c r="W14" s="251">
        <v>1</v>
      </c>
      <c r="X14" s="148">
        <v>5</v>
      </c>
      <c r="Y14" s="148">
        <v>1</v>
      </c>
      <c r="Z14" s="251">
        <v>8</v>
      </c>
      <c r="AA14" s="251">
        <v>3.3</v>
      </c>
      <c r="AB14" s="251">
        <v>3</v>
      </c>
      <c r="AC14" s="251">
        <v>2</v>
      </c>
      <c r="AD14" s="251">
        <v>0</v>
      </c>
      <c r="AE14" s="251">
        <v>3</v>
      </c>
      <c r="AF14" s="253">
        <v>7</v>
      </c>
      <c r="AG14" s="148">
        <v>0</v>
      </c>
      <c r="AH14" s="251">
        <v>0</v>
      </c>
      <c r="AI14" s="5"/>
      <c r="AJ14" s="31"/>
      <c r="AK14" s="31"/>
      <c r="AL14" s="31"/>
      <c r="AM14" s="31"/>
      <c r="AN14" s="21">
        <f t="shared" si="2"/>
        <v>1.9124999999999999</v>
      </c>
      <c r="AO14" s="21">
        <f t="shared" si="2"/>
        <v>1.9124999999999999</v>
      </c>
      <c r="AP14" s="21">
        <f t="shared" si="3"/>
        <v>2.2407875919546827</v>
      </c>
      <c r="AQ14" s="21">
        <f t="shared" si="4"/>
        <v>-2.5690751839093657</v>
      </c>
      <c r="AR14" s="21">
        <f t="shared" si="4"/>
        <v>-2.5690751839093657</v>
      </c>
      <c r="AS14" s="21">
        <f t="shared" si="5"/>
        <v>6.394075183909365</v>
      </c>
      <c r="AT14" s="21">
        <f t="shared" si="5"/>
        <v>6.394075183909365</v>
      </c>
      <c r="AU14" s="21"/>
      <c r="AV14" s="3" t="s">
        <v>95</v>
      </c>
      <c r="AZ14" s="155">
        <f t="shared" ref="AZ14:AZ22" si="6">ABS((C14-$AN14)/$AP14)</f>
        <v>0.85349455114203343</v>
      </c>
      <c r="BA14" s="155">
        <f t="shared" ref="BA14:BA22" si="7">ABS((D14-$AN14)/$AP14)</f>
        <v>1.8241354132251306</v>
      </c>
      <c r="BB14" s="155">
        <f t="shared" ref="BB14:BB22" si="8">ABS((E14-$AN14)/$AP14)</f>
        <v>0.85349455114203343</v>
      </c>
      <c r="BC14" s="155">
        <f t="shared" ref="BC14:BC22" si="9">ABS((F14-$AN14)/$AP14)</f>
        <v>0.85349455114203343</v>
      </c>
      <c r="BD14" s="155">
        <f t="shared" ref="BD14:BD22" si="10">ABS((G14-$AN14)/$AP14)</f>
        <v>0.85349455114203343</v>
      </c>
      <c r="BE14" s="155">
        <f t="shared" ref="BE14:BE22" si="11">ABS((H14-$AN14)/$AP14)</f>
        <v>0.40722289041417276</v>
      </c>
      <c r="BF14" s="155">
        <f t="shared" ref="BF14:BF22" si="12">ABS((I14-$AN14)/$AP14)</f>
        <v>3.9048770313687864E-2</v>
      </c>
      <c r="BG14" s="155">
        <f t="shared" ref="BG14:BG22" si="13">ABS((J14-$AN14)/$AP14)</f>
        <v>0.85349455114203343</v>
      </c>
      <c r="BH14" s="155">
        <f t="shared" ref="BH14:BH22" si="14">ABS((K14-$AN14)/$AP14)</f>
        <v>3.9048770313687864E-2</v>
      </c>
      <c r="BI14" s="155">
        <f t="shared" ref="BI14:BI22" si="15">ABS((L14-$AN14)/$AP14)</f>
        <v>0.85349455114203343</v>
      </c>
      <c r="BJ14" s="155">
        <f t="shared" ref="BJ14:BJ22" si="16">ABS((M14-$AN14)/$AP14)</f>
        <v>0.93159209176940927</v>
      </c>
      <c r="BK14" s="155">
        <f t="shared" ref="BK14:BK22" si="17">ABS((N14-$AN14)/$AP14)</f>
        <v>0.85349455114203343</v>
      </c>
      <c r="BL14" s="155">
        <f t="shared" ref="BL14:BL22" si="18">ABS((O14-$AN14)/$AP14)</f>
        <v>0.45185005648695881</v>
      </c>
      <c r="BM14" s="155">
        <f t="shared" ref="BM14:BM22" si="19">ABS((P14-$AN14)/$AP14)</f>
        <v>0.85349455114203343</v>
      </c>
      <c r="BN14" s="155">
        <f t="shared" ref="BN14:BN22" si="20">ABS((Q14-$AN14)/$AP14)</f>
        <v>0.93159209176940927</v>
      </c>
      <c r="BO14" s="155">
        <f t="shared" ref="BO14:BO22" si="21">ABS((R14-$AN14)/$AP14)</f>
        <v>0.48532043104154854</v>
      </c>
      <c r="BP14" s="155">
        <f t="shared" ref="BP14:BP22" si="22">ABS((S14-$AN14)/$AP14)</f>
        <v>0.48532043104154854</v>
      </c>
      <c r="BQ14" s="155">
        <f t="shared" ref="BQ14:BQ22" si="23">ABS((T14-$AN14)/$AP14)</f>
        <v>0.85349455114203343</v>
      </c>
      <c r="BR14" s="155">
        <f t="shared" ref="BR14:BS22" si="24">ABS((U14-$AN14)/$AP14)</f>
        <v>3.9048770313687864E-2</v>
      </c>
      <c r="BS14" s="155">
        <f t="shared" si="24"/>
        <v>0.85349455114203343</v>
      </c>
      <c r="BT14" s="155">
        <f t="shared" ref="BT14:BT22" si="25">ABS((W14-$AN14)/$AP14)</f>
        <v>0.40722289041417276</v>
      </c>
      <c r="BU14" s="155">
        <f t="shared" ref="BU14:BU22" si="26">ABS((X14-$AN14)/$AP14)</f>
        <v>1.3778637524972699</v>
      </c>
      <c r="BV14" s="155">
        <f t="shared" ref="BV14:BV22" si="27">ABS((Y14-$AN14)/$AP14)</f>
        <v>0.40722289041417276</v>
      </c>
      <c r="BW14" s="155">
        <f t="shared" ref="BW14:BW22" si="28">ABS((Z14-$AN14)/$AP14)</f>
        <v>2.7166787346808521</v>
      </c>
      <c r="BX14" s="155">
        <f t="shared" ref="BX14:BX22" si="29">ABS((AA14-$AN14)/$AP14)</f>
        <v>0.61920192925990658</v>
      </c>
      <c r="BY14" s="155">
        <f t="shared" ref="BY14:BY22" si="30">ABS((AB14-$AN14)/$AP14)</f>
        <v>0.48532043104154854</v>
      </c>
      <c r="BZ14" s="155">
        <f t="shared" ref="BZ14:BZ22" si="31">ABS((AC14-$AN14)/$AP14)</f>
        <v>3.9048770313687864E-2</v>
      </c>
      <c r="CA14" s="155">
        <f t="shared" ref="CA14:CA22" si="32">ABS((AD14-$AN14)/$AP14)</f>
        <v>0.85349455114203343</v>
      </c>
      <c r="CB14" s="155">
        <f t="shared" ref="CB14:CB22" si="33">ABS((AE14-$AN14)/$AP14)</f>
        <v>0.48532043104154854</v>
      </c>
      <c r="CC14" s="155">
        <f t="shared" ref="CC14:CC22" si="34">ABS((AF14-$AN14)/$AP14)</f>
        <v>2.2704070739529914</v>
      </c>
      <c r="CD14" s="155">
        <f t="shared" ref="CD14:CD22" si="35">ABS((AG14-$AN14)/$AP14)</f>
        <v>0.85349455114203343</v>
      </c>
      <c r="CE14" s="155">
        <f t="shared" ref="CE14:CE22" si="36">ABS((AH14-$AN14)/$AP14)</f>
        <v>0.85349455114203343</v>
      </c>
    </row>
    <row r="15" spans="1:85" x14ac:dyDescent="0.3">
      <c r="A15" s="98" t="s">
        <v>3</v>
      </c>
      <c r="B15" s="3"/>
      <c r="C15" s="250">
        <v>11</v>
      </c>
      <c r="D15" s="47">
        <v>12</v>
      </c>
      <c r="E15" s="148">
        <v>13</v>
      </c>
      <c r="F15" s="251">
        <v>1</v>
      </c>
      <c r="G15" s="148">
        <v>8</v>
      </c>
      <c r="H15" s="251">
        <v>4</v>
      </c>
      <c r="I15" s="251">
        <v>9</v>
      </c>
      <c r="J15" s="251">
        <v>3</v>
      </c>
      <c r="K15" s="252">
        <v>9</v>
      </c>
      <c r="L15" s="251">
        <v>8</v>
      </c>
      <c r="M15" s="148">
        <v>17</v>
      </c>
      <c r="N15" s="251">
        <v>8</v>
      </c>
      <c r="O15" s="251">
        <v>16.100000000000001</v>
      </c>
      <c r="P15" s="148">
        <v>14</v>
      </c>
      <c r="Q15" s="148">
        <v>4</v>
      </c>
      <c r="R15" s="148">
        <v>18</v>
      </c>
      <c r="S15" s="148">
        <v>17</v>
      </c>
      <c r="T15" s="250">
        <v>5</v>
      </c>
      <c r="U15" s="148">
        <v>11</v>
      </c>
      <c r="V15" s="148">
        <v>9</v>
      </c>
      <c r="W15" s="251">
        <v>15</v>
      </c>
      <c r="X15" s="148">
        <v>6</v>
      </c>
      <c r="Y15" s="148">
        <v>0</v>
      </c>
      <c r="Z15" s="251">
        <v>40</v>
      </c>
      <c r="AA15" s="251">
        <v>12.4</v>
      </c>
      <c r="AB15" s="251">
        <v>13</v>
      </c>
      <c r="AC15" s="251">
        <v>11</v>
      </c>
      <c r="AD15" s="251">
        <v>13</v>
      </c>
      <c r="AE15" s="251">
        <v>2</v>
      </c>
      <c r="AF15" s="253">
        <v>10</v>
      </c>
      <c r="AG15" s="148">
        <v>0</v>
      </c>
      <c r="AH15" s="251">
        <v>7</v>
      </c>
      <c r="AI15" s="5"/>
      <c r="AJ15" s="31"/>
      <c r="AK15" s="31"/>
      <c r="AL15" s="31"/>
      <c r="AM15" s="31"/>
      <c r="AN15" s="21">
        <f t="shared" si="2"/>
        <v>10.203125</v>
      </c>
      <c r="AO15" s="21">
        <f t="shared" si="2"/>
        <v>10.203125</v>
      </c>
      <c r="AP15" s="21">
        <f t="shared" si="3"/>
        <v>7.4263039204812271</v>
      </c>
      <c r="AQ15" s="21">
        <f t="shared" si="4"/>
        <v>-4.6494828409624542</v>
      </c>
      <c r="AR15" s="21">
        <f t="shared" si="4"/>
        <v>-4.6494828409624542</v>
      </c>
      <c r="AS15" s="21">
        <f t="shared" si="5"/>
        <v>25.055732840962456</v>
      </c>
      <c r="AT15" s="21">
        <f t="shared" si="5"/>
        <v>25.055732840962456</v>
      </c>
      <c r="AU15" s="21"/>
      <c r="AV15" s="200" t="s">
        <v>3</v>
      </c>
      <c r="AZ15" s="155">
        <f t="shared" si="6"/>
        <v>0.10730438836502158</v>
      </c>
      <c r="BA15" s="155">
        <f t="shared" si="7"/>
        <v>0.24196087572504868</v>
      </c>
      <c r="BB15" s="155">
        <f t="shared" si="8"/>
        <v>0.37661736308507576</v>
      </c>
      <c r="BC15" s="155">
        <f t="shared" si="9"/>
        <v>1.2392604852352493</v>
      </c>
      <c r="BD15" s="155">
        <f t="shared" si="10"/>
        <v>0.29666507371505968</v>
      </c>
      <c r="BE15" s="155">
        <f t="shared" si="11"/>
        <v>0.83529102315516801</v>
      </c>
      <c r="BF15" s="155">
        <f t="shared" si="12"/>
        <v>0.1620085863550326</v>
      </c>
      <c r="BG15" s="155">
        <f t="shared" si="13"/>
        <v>0.96994751051519512</v>
      </c>
      <c r="BH15" s="155">
        <f t="shared" si="14"/>
        <v>0.1620085863550326</v>
      </c>
      <c r="BI15" s="155">
        <f t="shared" si="15"/>
        <v>0.29666507371505968</v>
      </c>
      <c r="BJ15" s="155">
        <f t="shared" si="16"/>
        <v>0.91524331252518409</v>
      </c>
      <c r="BK15" s="155">
        <f t="shared" si="17"/>
        <v>0.29666507371505968</v>
      </c>
      <c r="BL15" s="155">
        <f t="shared" si="18"/>
        <v>0.79405247390115996</v>
      </c>
      <c r="BM15" s="155">
        <f t="shared" si="19"/>
        <v>0.51127385044510287</v>
      </c>
      <c r="BN15" s="155">
        <f t="shared" si="20"/>
        <v>0.83529102315516801</v>
      </c>
      <c r="BO15" s="155">
        <f t="shared" si="21"/>
        <v>1.0498997998852113</v>
      </c>
      <c r="BP15" s="155">
        <f t="shared" si="22"/>
        <v>0.91524331252518409</v>
      </c>
      <c r="BQ15" s="155">
        <f t="shared" si="23"/>
        <v>0.70063453579514101</v>
      </c>
      <c r="BR15" s="155">
        <f t="shared" si="24"/>
        <v>0.10730438836502158</v>
      </c>
      <c r="BS15" s="155">
        <f t="shared" si="24"/>
        <v>0.1620085863550326</v>
      </c>
      <c r="BT15" s="155">
        <f t="shared" si="25"/>
        <v>0.64593033780512998</v>
      </c>
      <c r="BU15" s="155">
        <f t="shared" si="26"/>
        <v>0.5659780484351139</v>
      </c>
      <c r="BV15" s="155">
        <f t="shared" si="27"/>
        <v>1.3739169725952765</v>
      </c>
      <c r="BW15" s="155">
        <f t="shared" si="28"/>
        <v>4.0123425218058069</v>
      </c>
      <c r="BX15" s="155">
        <f t="shared" si="29"/>
        <v>0.29582347066905956</v>
      </c>
      <c r="BY15" s="155">
        <f t="shared" si="30"/>
        <v>0.37661736308507576</v>
      </c>
      <c r="BZ15" s="155">
        <f t="shared" si="31"/>
        <v>0.10730438836502158</v>
      </c>
      <c r="CA15" s="155">
        <f t="shared" si="32"/>
        <v>0.37661736308507576</v>
      </c>
      <c r="CB15" s="155">
        <f t="shared" si="33"/>
        <v>1.1046039978752222</v>
      </c>
      <c r="CC15" s="155">
        <f t="shared" si="34"/>
        <v>2.7352098995005503E-2</v>
      </c>
      <c r="CD15" s="155">
        <f t="shared" si="35"/>
        <v>1.3739169725952765</v>
      </c>
      <c r="CE15" s="155">
        <f t="shared" si="36"/>
        <v>0.43132156107508679</v>
      </c>
    </row>
    <row r="16" spans="1:85" x14ac:dyDescent="0.3">
      <c r="A16" s="98" t="s">
        <v>96</v>
      </c>
      <c r="B16" s="3"/>
      <c r="C16" s="250">
        <v>72</v>
      </c>
      <c r="D16" s="47">
        <v>70</v>
      </c>
      <c r="E16" s="148">
        <v>72</v>
      </c>
      <c r="F16" s="251">
        <v>80</v>
      </c>
      <c r="G16" s="148">
        <v>76</v>
      </c>
      <c r="H16" s="251">
        <v>80</v>
      </c>
      <c r="I16" s="251">
        <v>76</v>
      </c>
      <c r="J16" s="251">
        <v>81</v>
      </c>
      <c r="K16" s="252">
        <v>75</v>
      </c>
      <c r="L16" s="251">
        <v>83</v>
      </c>
      <c r="M16" s="148">
        <v>58</v>
      </c>
      <c r="N16" s="251">
        <v>80</v>
      </c>
      <c r="O16" s="251">
        <v>67.8</v>
      </c>
      <c r="P16" s="148">
        <v>73</v>
      </c>
      <c r="Q16" s="148">
        <v>82</v>
      </c>
      <c r="R16" s="148">
        <v>66</v>
      </c>
      <c r="S16" s="148">
        <v>70</v>
      </c>
      <c r="T16" s="250">
        <v>81</v>
      </c>
      <c r="U16" s="148">
        <v>70</v>
      </c>
      <c r="V16" s="148">
        <v>80</v>
      </c>
      <c r="W16" s="251">
        <v>72</v>
      </c>
      <c r="X16" s="148">
        <v>77</v>
      </c>
      <c r="Y16" s="148">
        <v>84</v>
      </c>
      <c r="Z16" s="251">
        <v>40</v>
      </c>
      <c r="AA16" s="251">
        <v>70.5</v>
      </c>
      <c r="AB16" s="251">
        <v>69</v>
      </c>
      <c r="AC16" s="251">
        <v>76</v>
      </c>
      <c r="AD16" s="251">
        <v>71</v>
      </c>
      <c r="AE16" s="251">
        <v>78</v>
      </c>
      <c r="AF16" s="253">
        <v>70</v>
      </c>
      <c r="AG16" s="148">
        <v>84</v>
      </c>
      <c r="AH16" s="251">
        <v>81</v>
      </c>
      <c r="AI16" s="5"/>
      <c r="AJ16" s="31"/>
      <c r="AK16" s="31"/>
      <c r="AL16" s="31"/>
      <c r="AM16" s="21"/>
      <c r="AN16" s="21">
        <f t="shared" si="2"/>
        <v>73.915625000000006</v>
      </c>
      <c r="AO16" s="21">
        <f t="shared" si="2"/>
        <v>73.915625000000006</v>
      </c>
      <c r="AP16" s="21">
        <f t="shared" si="3"/>
        <v>8.6350041326548794</v>
      </c>
      <c r="AQ16" s="21">
        <f t="shared" si="4"/>
        <v>56.64561673469025</v>
      </c>
      <c r="AR16" s="21">
        <f t="shared" si="4"/>
        <v>56.64561673469025</v>
      </c>
      <c r="AS16" s="21">
        <f t="shared" si="5"/>
        <v>91.185633265309761</v>
      </c>
      <c r="AT16" s="21">
        <f t="shared" si="5"/>
        <v>91.185633265309761</v>
      </c>
      <c r="AU16" s="21"/>
      <c r="AV16" s="200" t="s">
        <v>96</v>
      </c>
      <c r="AZ16" s="155">
        <f t="shared" si="6"/>
        <v>0.22184413239082448</v>
      </c>
      <c r="BA16" s="155">
        <f t="shared" si="7"/>
        <v>0.45345953978091791</v>
      </c>
      <c r="BB16" s="155">
        <f t="shared" si="8"/>
        <v>0.22184413239082448</v>
      </c>
      <c r="BC16" s="155">
        <f t="shared" si="9"/>
        <v>0.70461749716954913</v>
      </c>
      <c r="BD16" s="155">
        <f t="shared" si="10"/>
        <v>0.24138668238936231</v>
      </c>
      <c r="BE16" s="155">
        <f t="shared" si="11"/>
        <v>0.70461749716954913</v>
      </c>
      <c r="BF16" s="155">
        <f t="shared" si="12"/>
        <v>0.24138668238936231</v>
      </c>
      <c r="BG16" s="155">
        <f t="shared" si="13"/>
        <v>0.8204252008645958</v>
      </c>
      <c r="BH16" s="155">
        <f t="shared" si="14"/>
        <v>0.12557897869431561</v>
      </c>
      <c r="BI16" s="155">
        <f t="shared" si="15"/>
        <v>1.0520406082546891</v>
      </c>
      <c r="BJ16" s="155">
        <f t="shared" si="16"/>
        <v>1.8431519841214783</v>
      </c>
      <c r="BK16" s="155">
        <f t="shared" si="17"/>
        <v>0.70461749716954913</v>
      </c>
      <c r="BL16" s="155">
        <f t="shared" si="18"/>
        <v>0.70823648791002092</v>
      </c>
      <c r="BM16" s="155">
        <f t="shared" si="19"/>
        <v>0.1060364286957778</v>
      </c>
      <c r="BN16" s="155">
        <f t="shared" si="20"/>
        <v>0.93623290455964248</v>
      </c>
      <c r="BO16" s="155">
        <f t="shared" si="21"/>
        <v>0.9166903545611047</v>
      </c>
      <c r="BP16" s="155">
        <f t="shared" si="22"/>
        <v>0.45345953978091791</v>
      </c>
      <c r="BQ16" s="155">
        <f t="shared" si="23"/>
        <v>0.8204252008645958</v>
      </c>
      <c r="BR16" s="155">
        <f t="shared" si="24"/>
        <v>0.45345953978091791</v>
      </c>
      <c r="BS16" s="155">
        <f t="shared" si="24"/>
        <v>0.70461749716954913</v>
      </c>
      <c r="BT16" s="155">
        <f t="shared" si="25"/>
        <v>0.22184413239082448</v>
      </c>
      <c r="BU16" s="155">
        <f t="shared" si="26"/>
        <v>0.35719438608440901</v>
      </c>
      <c r="BV16" s="155">
        <f t="shared" si="27"/>
        <v>1.1678483119497358</v>
      </c>
      <c r="BW16" s="155">
        <f t="shared" si="28"/>
        <v>3.9276906506323188</v>
      </c>
      <c r="BX16" s="155">
        <f t="shared" si="29"/>
        <v>0.39555568793339452</v>
      </c>
      <c r="BY16" s="155">
        <f t="shared" si="30"/>
        <v>0.56926724347596458</v>
      </c>
      <c r="BZ16" s="155">
        <f t="shared" si="31"/>
        <v>0.24138668238936231</v>
      </c>
      <c r="CA16" s="155">
        <f t="shared" si="32"/>
        <v>0.33765183608587118</v>
      </c>
      <c r="CB16" s="155">
        <f t="shared" si="33"/>
        <v>0.47300208977945568</v>
      </c>
      <c r="CC16" s="155">
        <f t="shared" si="34"/>
        <v>0.45345953978091791</v>
      </c>
      <c r="CD16" s="155">
        <f t="shared" si="35"/>
        <v>1.1678483119497358</v>
      </c>
      <c r="CE16" s="155">
        <f t="shared" si="36"/>
        <v>0.8204252008645958</v>
      </c>
    </row>
    <row r="17" spans="1:83" x14ac:dyDescent="0.3">
      <c r="A17" s="98" t="s">
        <v>99</v>
      </c>
      <c r="B17" s="3"/>
      <c r="C17" s="250">
        <v>11</v>
      </c>
      <c r="D17" s="47">
        <v>7</v>
      </c>
      <c r="E17" s="148">
        <v>9</v>
      </c>
      <c r="F17" s="251">
        <v>14</v>
      </c>
      <c r="G17" s="148">
        <v>13</v>
      </c>
      <c r="H17" s="251">
        <v>11</v>
      </c>
      <c r="I17" s="251">
        <v>5</v>
      </c>
      <c r="J17" s="251">
        <v>8</v>
      </c>
      <c r="K17" s="252">
        <v>8</v>
      </c>
      <c r="L17" s="251">
        <v>5</v>
      </c>
      <c r="M17" s="148">
        <v>13</v>
      </c>
      <c r="N17" s="251">
        <v>7</v>
      </c>
      <c r="O17" s="251">
        <v>8.9</v>
      </c>
      <c r="P17" s="148">
        <v>7</v>
      </c>
      <c r="Q17" s="148">
        <v>7</v>
      </c>
      <c r="R17" s="148">
        <v>12</v>
      </c>
      <c r="S17" s="148">
        <v>9</v>
      </c>
      <c r="T17" s="250">
        <v>8</v>
      </c>
      <c r="U17" s="148">
        <v>10</v>
      </c>
      <c r="V17" s="148">
        <v>10</v>
      </c>
      <c r="W17" s="251">
        <v>9</v>
      </c>
      <c r="X17" s="148">
        <v>6</v>
      </c>
      <c r="Y17" s="148">
        <v>10</v>
      </c>
      <c r="Z17" s="251">
        <v>8</v>
      </c>
      <c r="AA17" s="251">
        <v>8.1</v>
      </c>
      <c r="AB17" s="251">
        <v>10</v>
      </c>
      <c r="AC17" s="251">
        <v>6</v>
      </c>
      <c r="AD17" s="251">
        <v>12</v>
      </c>
      <c r="AE17" s="251">
        <v>10</v>
      </c>
      <c r="AF17" s="253">
        <v>7</v>
      </c>
      <c r="AG17" s="148">
        <v>10</v>
      </c>
      <c r="AH17" s="251">
        <v>8</v>
      </c>
      <c r="AI17" s="5"/>
      <c r="AJ17" s="31"/>
      <c r="AK17" s="31"/>
      <c r="AL17" s="31"/>
      <c r="AM17" s="21"/>
      <c r="AN17" s="21">
        <f t="shared" si="2"/>
        <v>8.96875</v>
      </c>
      <c r="AO17" s="21">
        <f t="shared" si="2"/>
        <v>8.96875</v>
      </c>
      <c r="AP17" s="21">
        <f t="shared" si="3"/>
        <v>2.3055945283228496</v>
      </c>
      <c r="AQ17" s="21">
        <f t="shared" si="4"/>
        <v>4.3575609433543008</v>
      </c>
      <c r="AR17" s="21">
        <f t="shared" si="4"/>
        <v>4.3575609433543008</v>
      </c>
      <c r="AS17" s="21">
        <f t="shared" si="5"/>
        <v>13.579939056645699</v>
      </c>
      <c r="AT17" s="21">
        <f t="shared" si="5"/>
        <v>13.579939056645699</v>
      </c>
      <c r="AU17" s="21"/>
      <c r="AV17" s="200" t="s">
        <v>99</v>
      </c>
      <c r="AZ17" s="155">
        <f t="shared" si="6"/>
        <v>0.88100920393733972</v>
      </c>
      <c r="BA17" s="155">
        <f t="shared" si="7"/>
        <v>0.85390122843157545</v>
      </c>
      <c r="BB17" s="155">
        <f t="shared" si="8"/>
        <v>1.3553987752882149E-2</v>
      </c>
      <c r="BC17" s="155">
        <f t="shared" si="9"/>
        <v>2.1821920282140259</v>
      </c>
      <c r="BD17" s="155">
        <f t="shared" si="10"/>
        <v>1.7484644201217974</v>
      </c>
      <c r="BE17" s="155">
        <f t="shared" si="11"/>
        <v>0.88100920393733972</v>
      </c>
      <c r="BF17" s="155">
        <f t="shared" si="12"/>
        <v>1.721356444616033</v>
      </c>
      <c r="BG17" s="155">
        <f t="shared" si="13"/>
        <v>0.42017362033934663</v>
      </c>
      <c r="BH17" s="155">
        <f t="shared" si="14"/>
        <v>0.42017362033934663</v>
      </c>
      <c r="BI17" s="155">
        <f t="shared" si="15"/>
        <v>1.721356444616033</v>
      </c>
      <c r="BJ17" s="155">
        <f t="shared" si="16"/>
        <v>1.7484644201217974</v>
      </c>
      <c r="BK17" s="155">
        <f t="shared" si="17"/>
        <v>0.85390122843157545</v>
      </c>
      <c r="BL17" s="155">
        <f t="shared" si="18"/>
        <v>2.9818773056340574E-2</v>
      </c>
      <c r="BM17" s="155">
        <f t="shared" si="19"/>
        <v>0.85390122843157545</v>
      </c>
      <c r="BN17" s="155">
        <f t="shared" si="20"/>
        <v>0.85390122843157545</v>
      </c>
      <c r="BO17" s="155">
        <f t="shared" si="21"/>
        <v>1.3147368120295686</v>
      </c>
      <c r="BP17" s="155">
        <f t="shared" si="22"/>
        <v>1.3553987752882149E-2</v>
      </c>
      <c r="BQ17" s="155">
        <f t="shared" si="23"/>
        <v>0.42017362033934663</v>
      </c>
      <c r="BR17" s="155">
        <f t="shared" si="24"/>
        <v>0.44728159584511096</v>
      </c>
      <c r="BS17" s="155">
        <f t="shared" si="24"/>
        <v>0.44728159584511096</v>
      </c>
      <c r="BT17" s="155">
        <f t="shared" si="25"/>
        <v>1.3553987752882149E-2</v>
      </c>
      <c r="BU17" s="155">
        <f t="shared" si="26"/>
        <v>1.2876288365238042</v>
      </c>
      <c r="BV17" s="155">
        <f t="shared" si="27"/>
        <v>0.44728159584511096</v>
      </c>
      <c r="BW17" s="155">
        <f t="shared" si="28"/>
        <v>0.42017362033934663</v>
      </c>
      <c r="BX17" s="155">
        <f t="shared" si="29"/>
        <v>0.37680085953012393</v>
      </c>
      <c r="BY17" s="155">
        <f t="shared" si="30"/>
        <v>0.44728159584511096</v>
      </c>
      <c r="BZ17" s="155">
        <f t="shared" si="31"/>
        <v>1.2876288365238042</v>
      </c>
      <c r="CA17" s="155">
        <f t="shared" si="32"/>
        <v>1.3147368120295686</v>
      </c>
      <c r="CB17" s="155">
        <f t="shared" si="33"/>
        <v>0.44728159584511096</v>
      </c>
      <c r="CC17" s="155">
        <f t="shared" si="34"/>
        <v>0.85390122843157545</v>
      </c>
      <c r="CD17" s="155">
        <f t="shared" si="35"/>
        <v>0.44728159584511096</v>
      </c>
      <c r="CE17" s="155">
        <f t="shared" si="36"/>
        <v>0.42017362033934663</v>
      </c>
    </row>
    <row r="18" spans="1:83" x14ac:dyDescent="0.3">
      <c r="A18" s="4" t="s">
        <v>4</v>
      </c>
      <c r="B18" s="3"/>
      <c r="C18" s="250">
        <v>0</v>
      </c>
      <c r="D18" s="47">
        <v>0</v>
      </c>
      <c r="E18" s="148">
        <v>0</v>
      </c>
      <c r="F18" s="251">
        <v>4</v>
      </c>
      <c r="G18" s="148">
        <v>0</v>
      </c>
      <c r="H18" s="251">
        <v>0</v>
      </c>
      <c r="I18" s="251">
        <v>0</v>
      </c>
      <c r="J18" s="251">
        <v>0</v>
      </c>
      <c r="K18" s="252">
        <v>0</v>
      </c>
      <c r="L18" s="251">
        <v>0</v>
      </c>
      <c r="M18" s="148">
        <v>0</v>
      </c>
      <c r="N18" s="251">
        <v>0</v>
      </c>
      <c r="O18" s="251">
        <v>0</v>
      </c>
      <c r="P18" s="148">
        <v>0</v>
      </c>
      <c r="Q18" s="148">
        <v>0</v>
      </c>
      <c r="R18" s="148">
        <v>0</v>
      </c>
      <c r="S18" s="148">
        <v>1</v>
      </c>
      <c r="T18" s="250">
        <v>0</v>
      </c>
      <c r="U18" s="148">
        <v>0</v>
      </c>
      <c r="V18" s="148">
        <v>0</v>
      </c>
      <c r="W18" s="251">
        <v>0</v>
      </c>
      <c r="X18" s="148">
        <v>0</v>
      </c>
      <c r="Y18" s="148">
        <v>0</v>
      </c>
      <c r="Z18" s="251">
        <v>0</v>
      </c>
      <c r="AA18" s="251">
        <v>0</v>
      </c>
      <c r="AB18" s="251">
        <v>0</v>
      </c>
      <c r="AC18" s="251">
        <v>0</v>
      </c>
      <c r="AD18" s="251">
        <v>0</v>
      </c>
      <c r="AE18" s="251">
        <v>0</v>
      </c>
      <c r="AF18" s="253">
        <v>1</v>
      </c>
      <c r="AG18" s="148">
        <v>0</v>
      </c>
      <c r="AH18" s="251">
        <v>0</v>
      </c>
      <c r="AI18" s="5"/>
      <c r="AJ18" s="31"/>
      <c r="AK18" s="31"/>
      <c r="AL18" s="31"/>
      <c r="AM18" s="31"/>
      <c r="AN18" s="21">
        <f t="shared" si="2"/>
        <v>0.1875</v>
      </c>
      <c r="AO18" s="21">
        <f t="shared" si="2"/>
        <v>0.1875</v>
      </c>
      <c r="AP18" s="21">
        <f t="shared" si="3"/>
        <v>0.73780406525694708</v>
      </c>
      <c r="AQ18" s="21">
        <f t="shared" si="4"/>
        <v>-1.2881081305138942</v>
      </c>
      <c r="AR18" s="21">
        <f t="shared" si="4"/>
        <v>-1.2881081305138942</v>
      </c>
      <c r="AS18" s="21">
        <f t="shared" si="5"/>
        <v>1.6631081305138942</v>
      </c>
      <c r="AT18" s="21">
        <f t="shared" si="5"/>
        <v>1.6631081305138942</v>
      </c>
      <c r="AU18" s="21"/>
      <c r="AV18" s="3" t="s">
        <v>4</v>
      </c>
      <c r="AZ18" s="155">
        <f t="shared" si="6"/>
        <v>0.25413251136628179</v>
      </c>
      <c r="BA18" s="155">
        <f t="shared" si="7"/>
        <v>0.25413251136628179</v>
      </c>
      <c r="BB18" s="155">
        <f t="shared" si="8"/>
        <v>0.25413251136628179</v>
      </c>
      <c r="BC18" s="155">
        <f t="shared" si="9"/>
        <v>5.1673610644477295</v>
      </c>
      <c r="BD18" s="155">
        <f t="shared" si="10"/>
        <v>0.25413251136628179</v>
      </c>
      <c r="BE18" s="155">
        <f t="shared" si="11"/>
        <v>0.25413251136628179</v>
      </c>
      <c r="BF18" s="155">
        <f t="shared" si="12"/>
        <v>0.25413251136628179</v>
      </c>
      <c r="BG18" s="155">
        <f t="shared" si="13"/>
        <v>0.25413251136628179</v>
      </c>
      <c r="BH18" s="155">
        <f t="shared" si="14"/>
        <v>0.25413251136628179</v>
      </c>
      <c r="BI18" s="155">
        <f t="shared" si="15"/>
        <v>0.25413251136628179</v>
      </c>
      <c r="BJ18" s="155">
        <f t="shared" si="16"/>
        <v>0.25413251136628179</v>
      </c>
      <c r="BK18" s="155">
        <f t="shared" si="17"/>
        <v>0.25413251136628179</v>
      </c>
      <c r="BL18" s="155">
        <f t="shared" si="18"/>
        <v>0.25413251136628179</v>
      </c>
      <c r="BM18" s="155">
        <f t="shared" si="19"/>
        <v>0.25413251136628179</v>
      </c>
      <c r="BN18" s="155">
        <f t="shared" si="20"/>
        <v>0.25413251136628179</v>
      </c>
      <c r="BO18" s="155">
        <f t="shared" si="21"/>
        <v>0.25413251136628179</v>
      </c>
      <c r="BP18" s="155">
        <f t="shared" si="22"/>
        <v>1.1012408825872211</v>
      </c>
      <c r="BQ18" s="155">
        <f t="shared" si="23"/>
        <v>0.25413251136628179</v>
      </c>
      <c r="BR18" s="155">
        <f t="shared" si="24"/>
        <v>0.25413251136628179</v>
      </c>
      <c r="BS18" s="155">
        <f t="shared" si="24"/>
        <v>0.25413251136628179</v>
      </c>
      <c r="BT18" s="155">
        <f t="shared" si="25"/>
        <v>0.25413251136628179</v>
      </c>
      <c r="BU18" s="155">
        <f t="shared" si="26"/>
        <v>0.25413251136628179</v>
      </c>
      <c r="BV18" s="155">
        <f t="shared" si="27"/>
        <v>0.25413251136628179</v>
      </c>
      <c r="BW18" s="155">
        <f t="shared" si="28"/>
        <v>0.25413251136628179</v>
      </c>
      <c r="BX18" s="155">
        <f t="shared" si="29"/>
        <v>0.25413251136628179</v>
      </c>
      <c r="BY18" s="155">
        <f t="shared" si="30"/>
        <v>0.25413251136628179</v>
      </c>
      <c r="BZ18" s="155">
        <f t="shared" si="31"/>
        <v>0.25413251136628179</v>
      </c>
      <c r="CA18" s="155">
        <f t="shared" si="32"/>
        <v>0.25413251136628179</v>
      </c>
      <c r="CB18" s="155">
        <f t="shared" si="33"/>
        <v>0.25413251136628179</v>
      </c>
      <c r="CC18" s="155">
        <f t="shared" si="34"/>
        <v>1.1012408825872211</v>
      </c>
      <c r="CD18" s="155">
        <f t="shared" si="35"/>
        <v>0.25413251136628179</v>
      </c>
      <c r="CE18" s="155">
        <f t="shared" si="36"/>
        <v>0.25413251136628179</v>
      </c>
    </row>
    <row r="19" spans="1:83" x14ac:dyDescent="0.3">
      <c r="A19" s="98" t="s">
        <v>100</v>
      </c>
      <c r="B19" s="3"/>
      <c r="C19" s="250">
        <v>6</v>
      </c>
      <c r="D19" s="47">
        <v>5</v>
      </c>
      <c r="E19" s="148">
        <v>4</v>
      </c>
      <c r="F19" s="251">
        <v>0</v>
      </c>
      <c r="G19" s="148">
        <v>3</v>
      </c>
      <c r="H19" s="251">
        <v>4</v>
      </c>
      <c r="I19" s="251">
        <v>8</v>
      </c>
      <c r="J19" s="251">
        <v>6</v>
      </c>
      <c r="K19" s="252">
        <v>3</v>
      </c>
      <c r="L19" s="251">
        <v>2</v>
      </c>
      <c r="M19" s="148">
        <v>6</v>
      </c>
      <c r="N19" s="251">
        <v>4</v>
      </c>
      <c r="O19" s="251">
        <v>5.4</v>
      </c>
      <c r="P19" s="148">
        <v>5</v>
      </c>
      <c r="Q19" s="148">
        <v>2</v>
      </c>
      <c r="R19" s="148">
        <v>1</v>
      </c>
      <c r="S19" s="148">
        <v>0</v>
      </c>
      <c r="T19" s="250">
        <v>5</v>
      </c>
      <c r="U19" s="148">
        <v>4</v>
      </c>
      <c r="V19" s="148">
        <v>0</v>
      </c>
      <c r="W19" s="251">
        <v>2</v>
      </c>
      <c r="X19" s="148">
        <v>3</v>
      </c>
      <c r="Y19" s="148">
        <v>4</v>
      </c>
      <c r="Z19" s="251">
        <v>2</v>
      </c>
      <c r="AA19" s="251">
        <v>4.8</v>
      </c>
      <c r="AB19" s="251">
        <v>3</v>
      </c>
      <c r="AC19" s="251">
        <v>5</v>
      </c>
      <c r="AD19" s="251">
        <v>3</v>
      </c>
      <c r="AE19" s="251">
        <v>6</v>
      </c>
      <c r="AF19" s="253">
        <v>5</v>
      </c>
      <c r="AG19" s="148">
        <v>4</v>
      </c>
      <c r="AH19" s="251">
        <v>3</v>
      </c>
      <c r="AI19" s="5"/>
      <c r="AJ19" s="31"/>
      <c r="AK19" s="31"/>
      <c r="AL19" s="31"/>
      <c r="AM19" s="31"/>
      <c r="AN19" s="21">
        <f t="shared" si="2"/>
        <v>3.6937500000000001</v>
      </c>
      <c r="AO19" s="21">
        <f t="shared" si="2"/>
        <v>3.6937500000000001</v>
      </c>
      <c r="AP19" s="21">
        <f t="shared" si="3"/>
        <v>1.9310597959369029</v>
      </c>
      <c r="AQ19" s="21">
        <f t="shared" si="4"/>
        <v>-0.16836959187380574</v>
      </c>
      <c r="AR19" s="21">
        <f t="shared" si="4"/>
        <v>-0.16836959187380574</v>
      </c>
      <c r="AS19" s="21">
        <f t="shared" si="5"/>
        <v>7.5558695918738064</v>
      </c>
      <c r="AT19" s="21">
        <f t="shared" si="5"/>
        <v>7.5558695918738064</v>
      </c>
      <c r="AU19" s="21"/>
      <c r="AV19" s="200" t="s">
        <v>100</v>
      </c>
      <c r="AZ19" s="155">
        <f t="shared" si="6"/>
        <v>1.1942923802010303</v>
      </c>
      <c r="BA19" s="155">
        <f t="shared" si="7"/>
        <v>0.67644202564231803</v>
      </c>
      <c r="BB19" s="155">
        <f t="shared" si="8"/>
        <v>0.15859167108360564</v>
      </c>
      <c r="BC19" s="155">
        <f t="shared" si="9"/>
        <v>1.912809747151244</v>
      </c>
      <c r="BD19" s="155">
        <f t="shared" si="10"/>
        <v>0.35925868347510675</v>
      </c>
      <c r="BE19" s="155">
        <f t="shared" si="11"/>
        <v>0.15859167108360564</v>
      </c>
      <c r="BF19" s="155">
        <f t="shared" si="12"/>
        <v>2.2299930893184556</v>
      </c>
      <c r="BG19" s="155">
        <f t="shared" si="13"/>
        <v>1.1942923802010303</v>
      </c>
      <c r="BH19" s="155">
        <f t="shared" si="14"/>
        <v>0.35925868347510675</v>
      </c>
      <c r="BI19" s="155">
        <f t="shared" si="15"/>
        <v>0.87710903803381923</v>
      </c>
      <c r="BJ19" s="155">
        <f t="shared" si="16"/>
        <v>1.1942923802010303</v>
      </c>
      <c r="BK19" s="155">
        <f t="shared" si="17"/>
        <v>0.15859167108360564</v>
      </c>
      <c r="BL19" s="155">
        <f t="shared" si="18"/>
        <v>0.8835821674658032</v>
      </c>
      <c r="BM19" s="155">
        <f t="shared" si="19"/>
        <v>0.67644202564231803</v>
      </c>
      <c r="BN19" s="155">
        <f t="shared" si="20"/>
        <v>0.87710903803381923</v>
      </c>
      <c r="BO19" s="155">
        <f t="shared" si="21"/>
        <v>1.3949593925925317</v>
      </c>
      <c r="BP19" s="155">
        <f t="shared" si="22"/>
        <v>1.912809747151244</v>
      </c>
      <c r="BQ19" s="155">
        <f t="shared" si="23"/>
        <v>0.67644202564231803</v>
      </c>
      <c r="BR19" s="155">
        <f t="shared" si="24"/>
        <v>0.15859167108360564</v>
      </c>
      <c r="BS19" s="155">
        <f t="shared" si="24"/>
        <v>1.912809747151244</v>
      </c>
      <c r="BT19" s="155">
        <f t="shared" si="25"/>
        <v>0.87710903803381923</v>
      </c>
      <c r="BU19" s="155">
        <f t="shared" si="26"/>
        <v>0.35925868347510675</v>
      </c>
      <c r="BV19" s="155">
        <f t="shared" si="27"/>
        <v>0.15859167108360564</v>
      </c>
      <c r="BW19" s="155">
        <f t="shared" si="28"/>
        <v>0.87710903803381923</v>
      </c>
      <c r="BX19" s="155">
        <f t="shared" si="29"/>
        <v>0.57287195473057551</v>
      </c>
      <c r="BY19" s="155">
        <f t="shared" si="30"/>
        <v>0.35925868347510675</v>
      </c>
      <c r="BZ19" s="155">
        <f t="shared" si="31"/>
        <v>0.67644202564231803</v>
      </c>
      <c r="CA19" s="155">
        <f t="shared" si="32"/>
        <v>0.35925868347510675</v>
      </c>
      <c r="CB19" s="155">
        <f t="shared" si="33"/>
        <v>1.1942923802010303</v>
      </c>
      <c r="CC19" s="155">
        <f t="shared" si="34"/>
        <v>0.67644202564231803</v>
      </c>
      <c r="CD19" s="155">
        <f t="shared" si="35"/>
        <v>0.15859167108360564</v>
      </c>
      <c r="CE19" s="155">
        <f t="shared" si="36"/>
        <v>0.35925868347510675</v>
      </c>
    </row>
    <row r="20" spans="1:83" x14ac:dyDescent="0.3">
      <c r="A20" s="98" t="s">
        <v>101</v>
      </c>
      <c r="B20" s="3"/>
      <c r="C20" s="250">
        <v>0</v>
      </c>
      <c r="D20" s="47">
        <v>0</v>
      </c>
      <c r="E20" s="148">
        <v>0</v>
      </c>
      <c r="F20" s="251">
        <v>0</v>
      </c>
      <c r="G20" s="148">
        <v>0</v>
      </c>
      <c r="H20" s="251">
        <v>0</v>
      </c>
      <c r="I20" s="251">
        <v>0</v>
      </c>
      <c r="J20" s="251">
        <v>0</v>
      </c>
      <c r="K20" s="252">
        <v>0</v>
      </c>
      <c r="L20" s="251">
        <v>0</v>
      </c>
      <c r="M20" s="148">
        <v>0</v>
      </c>
      <c r="N20" s="251">
        <v>0</v>
      </c>
      <c r="O20" s="251">
        <v>0</v>
      </c>
      <c r="P20" s="148">
        <v>1</v>
      </c>
      <c r="Q20" s="148">
        <v>0</v>
      </c>
      <c r="R20" s="148">
        <v>0</v>
      </c>
      <c r="S20" s="148">
        <v>0</v>
      </c>
      <c r="T20" s="250">
        <v>0</v>
      </c>
      <c r="U20" s="148">
        <v>0</v>
      </c>
      <c r="V20" s="148">
        <v>0</v>
      </c>
      <c r="W20" s="251">
        <v>0</v>
      </c>
      <c r="X20" s="148">
        <v>0</v>
      </c>
      <c r="Y20" s="148">
        <v>0</v>
      </c>
      <c r="Z20" s="251">
        <v>0</v>
      </c>
      <c r="AA20" s="251">
        <v>0</v>
      </c>
      <c r="AB20" s="251">
        <v>1</v>
      </c>
      <c r="AC20" s="251">
        <v>0</v>
      </c>
      <c r="AD20" s="251">
        <v>0</v>
      </c>
      <c r="AE20" s="251">
        <v>0</v>
      </c>
      <c r="AF20" s="253">
        <v>0</v>
      </c>
      <c r="AG20" s="148">
        <v>0</v>
      </c>
      <c r="AH20" s="251">
        <v>0</v>
      </c>
      <c r="AI20" s="5"/>
      <c r="AJ20" s="31"/>
      <c r="AK20" s="31"/>
      <c r="AL20" s="31"/>
      <c r="AM20" s="31"/>
      <c r="AN20" s="21">
        <f t="shared" si="2"/>
        <v>6.25E-2</v>
      </c>
      <c r="AO20" s="21">
        <f t="shared" si="2"/>
        <v>6.25E-2</v>
      </c>
      <c r="AP20" s="21">
        <f t="shared" si="3"/>
        <v>0.24593468841898236</v>
      </c>
      <c r="AQ20" s="21">
        <f t="shared" si="4"/>
        <v>-0.42936937683796472</v>
      </c>
      <c r="AR20" s="21">
        <f t="shared" si="4"/>
        <v>-0.42936937683796472</v>
      </c>
      <c r="AS20" s="21">
        <f t="shared" si="5"/>
        <v>0.55436937683796472</v>
      </c>
      <c r="AT20" s="21">
        <f t="shared" si="5"/>
        <v>0.55436937683796472</v>
      </c>
      <c r="AU20" s="21"/>
      <c r="AV20" s="3" t="s">
        <v>101</v>
      </c>
      <c r="AZ20" s="155">
        <f t="shared" si="6"/>
        <v>0.25413251136628179</v>
      </c>
      <c r="BA20" s="155">
        <f t="shared" si="7"/>
        <v>0.25413251136628179</v>
      </c>
      <c r="BB20" s="155">
        <f t="shared" si="8"/>
        <v>0.25413251136628179</v>
      </c>
      <c r="BC20" s="155">
        <f t="shared" si="9"/>
        <v>0.25413251136628179</v>
      </c>
      <c r="BD20" s="155">
        <f t="shared" si="10"/>
        <v>0.25413251136628179</v>
      </c>
      <c r="BE20" s="155">
        <f t="shared" si="11"/>
        <v>0.25413251136628179</v>
      </c>
      <c r="BF20" s="155">
        <f t="shared" si="12"/>
        <v>0.25413251136628179</v>
      </c>
      <c r="BG20" s="155">
        <f t="shared" si="13"/>
        <v>0.25413251136628179</v>
      </c>
      <c r="BH20" s="155">
        <f t="shared" si="14"/>
        <v>0.25413251136628179</v>
      </c>
      <c r="BI20" s="155">
        <f t="shared" si="15"/>
        <v>0.25413251136628179</v>
      </c>
      <c r="BJ20" s="155">
        <f t="shared" si="16"/>
        <v>0.25413251136628179</v>
      </c>
      <c r="BK20" s="155">
        <f t="shared" si="17"/>
        <v>0.25413251136628179</v>
      </c>
      <c r="BL20" s="155">
        <f t="shared" si="18"/>
        <v>0.25413251136628179</v>
      </c>
      <c r="BM20" s="155">
        <f t="shared" si="19"/>
        <v>3.8119876704942266</v>
      </c>
      <c r="BN20" s="155">
        <f t="shared" si="20"/>
        <v>0.25413251136628179</v>
      </c>
      <c r="BO20" s="155">
        <f t="shared" si="21"/>
        <v>0.25413251136628179</v>
      </c>
      <c r="BP20" s="155">
        <f t="shared" si="22"/>
        <v>0.25413251136628179</v>
      </c>
      <c r="BQ20" s="155">
        <f t="shared" si="23"/>
        <v>0.25413251136628179</v>
      </c>
      <c r="BR20" s="155">
        <f t="shared" si="24"/>
        <v>0.25413251136628179</v>
      </c>
      <c r="BS20" s="155">
        <f t="shared" si="24"/>
        <v>0.25413251136628179</v>
      </c>
      <c r="BT20" s="155">
        <f t="shared" si="25"/>
        <v>0.25413251136628179</v>
      </c>
      <c r="BU20" s="155">
        <f t="shared" si="26"/>
        <v>0.25413251136628179</v>
      </c>
      <c r="BV20" s="155">
        <f t="shared" si="27"/>
        <v>0.25413251136628179</v>
      </c>
      <c r="BW20" s="155">
        <f t="shared" si="28"/>
        <v>0.25413251136628179</v>
      </c>
      <c r="BX20" s="155">
        <f t="shared" si="29"/>
        <v>0.25413251136628179</v>
      </c>
      <c r="BY20" s="155">
        <f t="shared" si="30"/>
        <v>3.8119876704942266</v>
      </c>
      <c r="BZ20" s="155">
        <f t="shared" si="31"/>
        <v>0.25413251136628179</v>
      </c>
      <c r="CA20" s="155">
        <f t="shared" si="32"/>
        <v>0.25413251136628179</v>
      </c>
      <c r="CB20" s="155">
        <f t="shared" si="33"/>
        <v>0.25413251136628179</v>
      </c>
      <c r="CC20" s="155">
        <f t="shared" si="34"/>
        <v>0.25413251136628179</v>
      </c>
      <c r="CD20" s="155">
        <f t="shared" si="35"/>
        <v>0.25413251136628179</v>
      </c>
      <c r="CE20" s="155">
        <f t="shared" si="36"/>
        <v>0.25413251136628179</v>
      </c>
    </row>
    <row r="21" spans="1:83" x14ac:dyDescent="0.3">
      <c r="A21" s="98" t="s">
        <v>97</v>
      </c>
      <c r="B21" s="28"/>
      <c r="C21" s="250">
        <v>0</v>
      </c>
      <c r="D21" s="47">
        <v>0</v>
      </c>
      <c r="E21" s="148">
        <v>1</v>
      </c>
      <c r="F21" s="251">
        <v>1</v>
      </c>
      <c r="G21" s="148">
        <v>0</v>
      </c>
      <c r="H21" s="251">
        <v>0</v>
      </c>
      <c r="I21" s="251">
        <v>0</v>
      </c>
      <c r="J21" s="251">
        <v>1</v>
      </c>
      <c r="K21" s="252">
        <v>2</v>
      </c>
      <c r="L21" s="251">
        <v>2</v>
      </c>
      <c r="M21" s="148">
        <v>0</v>
      </c>
      <c r="N21" s="251">
        <v>0</v>
      </c>
      <c r="O21" s="251">
        <v>0.9</v>
      </c>
      <c r="P21" s="148">
        <v>0</v>
      </c>
      <c r="Q21" s="148">
        <v>1</v>
      </c>
      <c r="R21" s="148">
        <v>0</v>
      </c>
      <c r="S21" s="148">
        <v>0</v>
      </c>
      <c r="T21" s="250">
        <v>1</v>
      </c>
      <c r="U21" s="148">
        <v>3</v>
      </c>
      <c r="V21" s="148">
        <v>0</v>
      </c>
      <c r="W21" s="251">
        <v>1</v>
      </c>
      <c r="X21" s="148">
        <v>1</v>
      </c>
      <c r="Y21" s="148">
        <v>1</v>
      </c>
      <c r="Z21" s="251">
        <v>0</v>
      </c>
      <c r="AA21" s="251">
        <v>1</v>
      </c>
      <c r="AB21" s="251">
        <v>1</v>
      </c>
      <c r="AC21" s="251">
        <v>0</v>
      </c>
      <c r="AD21" s="251">
        <v>1</v>
      </c>
      <c r="AE21" s="251">
        <v>0</v>
      </c>
      <c r="AF21" s="253">
        <v>0</v>
      </c>
      <c r="AG21" s="148">
        <v>1</v>
      </c>
      <c r="AH21" s="251">
        <v>0</v>
      </c>
      <c r="AI21" s="5"/>
      <c r="AJ21" s="31"/>
      <c r="AK21" s="31"/>
      <c r="AL21" s="31"/>
      <c r="AM21" s="31"/>
      <c r="AN21" s="21">
        <f t="shared" si="2"/>
        <v>0.62187499999999996</v>
      </c>
      <c r="AO21" s="21">
        <f t="shared" si="2"/>
        <v>0.62187499999999996</v>
      </c>
      <c r="AP21" s="21">
        <f t="shared" si="3"/>
        <v>0.74993951368996981</v>
      </c>
      <c r="AQ21" s="21">
        <f t="shared" si="4"/>
        <v>-0.87800402737993966</v>
      </c>
      <c r="AR21" s="21">
        <f t="shared" si="4"/>
        <v>-0.87800402737993966</v>
      </c>
      <c r="AS21" s="21">
        <f t="shared" si="5"/>
        <v>2.1217540273799393</v>
      </c>
      <c r="AT21" s="21">
        <f t="shared" si="5"/>
        <v>2.1217540273799393</v>
      </c>
      <c r="AU21" s="21"/>
      <c r="AV21" s="3" t="s">
        <v>97</v>
      </c>
      <c r="AZ21" s="155">
        <f t="shared" si="6"/>
        <v>0.82923354303622865</v>
      </c>
      <c r="BA21" s="155">
        <f t="shared" si="7"/>
        <v>0.82923354303622865</v>
      </c>
      <c r="BB21" s="155">
        <f t="shared" si="8"/>
        <v>0.50420733018785768</v>
      </c>
      <c r="BC21" s="155">
        <f t="shared" si="9"/>
        <v>0.50420733018785768</v>
      </c>
      <c r="BD21" s="155">
        <f t="shared" si="10"/>
        <v>0.82923354303622865</v>
      </c>
      <c r="BE21" s="155">
        <f t="shared" si="11"/>
        <v>0.82923354303622865</v>
      </c>
      <c r="BF21" s="155">
        <f t="shared" si="12"/>
        <v>0.82923354303622865</v>
      </c>
      <c r="BG21" s="155">
        <f t="shared" si="13"/>
        <v>0.50420733018785768</v>
      </c>
      <c r="BH21" s="155">
        <f t="shared" si="14"/>
        <v>1.8376482034119441</v>
      </c>
      <c r="BI21" s="155">
        <f t="shared" si="15"/>
        <v>1.8376482034119441</v>
      </c>
      <c r="BJ21" s="155">
        <f t="shared" si="16"/>
        <v>0.82923354303622865</v>
      </c>
      <c r="BK21" s="155">
        <f t="shared" si="17"/>
        <v>0.82923354303622865</v>
      </c>
      <c r="BL21" s="155">
        <f t="shared" si="18"/>
        <v>0.37086324286544908</v>
      </c>
      <c r="BM21" s="155">
        <f t="shared" si="19"/>
        <v>0.82923354303622865</v>
      </c>
      <c r="BN21" s="155">
        <f t="shared" si="20"/>
        <v>0.50420733018785768</v>
      </c>
      <c r="BO21" s="155">
        <f t="shared" si="21"/>
        <v>0.82923354303622865</v>
      </c>
      <c r="BP21" s="155">
        <f t="shared" si="22"/>
        <v>0.82923354303622865</v>
      </c>
      <c r="BQ21" s="155">
        <f t="shared" si="23"/>
        <v>0.50420733018785768</v>
      </c>
      <c r="BR21" s="155">
        <f t="shared" si="24"/>
        <v>3.1710890766360302</v>
      </c>
      <c r="BS21" s="155">
        <f t="shared" si="24"/>
        <v>0.82923354303622865</v>
      </c>
      <c r="BT21" s="155">
        <f t="shared" si="25"/>
        <v>0.50420733018785768</v>
      </c>
      <c r="BU21" s="155">
        <f t="shared" si="26"/>
        <v>0.50420733018785768</v>
      </c>
      <c r="BV21" s="155">
        <f t="shared" si="27"/>
        <v>0.50420733018785768</v>
      </c>
      <c r="BW21" s="155">
        <f t="shared" si="28"/>
        <v>0.82923354303622865</v>
      </c>
      <c r="BX21" s="155">
        <f t="shared" si="29"/>
        <v>0.50420733018785768</v>
      </c>
      <c r="BY21" s="155">
        <f t="shared" si="30"/>
        <v>0.50420733018785768</v>
      </c>
      <c r="BZ21" s="155">
        <f t="shared" si="31"/>
        <v>0.82923354303622865</v>
      </c>
      <c r="CA21" s="155">
        <f t="shared" si="32"/>
        <v>0.50420733018785768</v>
      </c>
      <c r="CB21" s="155">
        <f t="shared" si="33"/>
        <v>0.82923354303622865</v>
      </c>
      <c r="CC21" s="155">
        <f t="shared" si="34"/>
        <v>0.82923354303622865</v>
      </c>
      <c r="CD21" s="155">
        <f t="shared" si="35"/>
        <v>0.50420733018785768</v>
      </c>
      <c r="CE21" s="155">
        <f t="shared" si="36"/>
        <v>0.82923354303622865</v>
      </c>
    </row>
    <row r="22" spans="1:83" x14ac:dyDescent="0.3">
      <c r="A22" s="98" t="s">
        <v>98</v>
      </c>
      <c r="B22" s="3"/>
      <c r="C22" s="250">
        <v>0</v>
      </c>
      <c r="D22" s="47">
        <v>0</v>
      </c>
      <c r="E22" s="148">
        <v>1</v>
      </c>
      <c r="F22" s="251">
        <v>0</v>
      </c>
      <c r="G22" s="148">
        <v>0</v>
      </c>
      <c r="H22" s="251">
        <v>0</v>
      </c>
      <c r="I22" s="251">
        <v>0</v>
      </c>
      <c r="J22" s="251">
        <v>1</v>
      </c>
      <c r="K22" s="252">
        <v>1</v>
      </c>
      <c r="L22" s="251">
        <v>0</v>
      </c>
      <c r="M22" s="148">
        <v>1</v>
      </c>
      <c r="N22" s="251">
        <v>2</v>
      </c>
      <c r="O22" s="251">
        <v>0</v>
      </c>
      <c r="P22" s="148">
        <v>0</v>
      </c>
      <c r="Q22" s="148">
        <v>0</v>
      </c>
      <c r="R22" s="148">
        <v>0</v>
      </c>
      <c r="S22" s="148">
        <v>0</v>
      </c>
      <c r="T22" s="250">
        <v>0</v>
      </c>
      <c r="U22" s="148">
        <v>1</v>
      </c>
      <c r="V22" s="148">
        <v>0</v>
      </c>
      <c r="W22" s="251">
        <v>0</v>
      </c>
      <c r="X22" s="148">
        <v>0</v>
      </c>
      <c r="Y22" s="148">
        <v>0</v>
      </c>
      <c r="Z22" s="251">
        <v>2</v>
      </c>
      <c r="AA22" s="251">
        <v>0</v>
      </c>
      <c r="AB22" s="251">
        <v>0</v>
      </c>
      <c r="AC22" s="251">
        <v>0</v>
      </c>
      <c r="AD22" s="251">
        <v>0</v>
      </c>
      <c r="AE22" s="251">
        <v>1</v>
      </c>
      <c r="AF22" s="253">
        <v>0</v>
      </c>
      <c r="AG22" s="148">
        <v>1</v>
      </c>
      <c r="AH22" s="251">
        <v>0</v>
      </c>
      <c r="AI22" s="5"/>
      <c r="AJ22" s="31"/>
      <c r="AK22" s="31"/>
      <c r="AL22" s="31"/>
      <c r="AM22" s="31"/>
      <c r="AN22" s="21">
        <f t="shared" si="2"/>
        <v>0.34375</v>
      </c>
      <c r="AO22" s="21">
        <f t="shared" si="2"/>
        <v>0.34375</v>
      </c>
      <c r="AP22" s="21">
        <f t="shared" si="3"/>
        <v>0.60157722803503999</v>
      </c>
      <c r="AQ22" s="21">
        <f t="shared" si="4"/>
        <v>-0.85940445607007998</v>
      </c>
      <c r="AR22" s="21">
        <f t="shared" si="4"/>
        <v>-0.85940445607007998</v>
      </c>
      <c r="AS22" s="21">
        <f t="shared" si="5"/>
        <v>1.54690445607008</v>
      </c>
      <c r="AT22" s="21">
        <f t="shared" si="5"/>
        <v>1.54690445607008</v>
      </c>
      <c r="AU22" s="21"/>
      <c r="AV22" s="3" t="s">
        <v>98</v>
      </c>
      <c r="AZ22" s="155">
        <f t="shared" si="6"/>
        <v>0.57141458150403535</v>
      </c>
      <c r="BA22" s="155">
        <f t="shared" si="7"/>
        <v>0.57141458150403535</v>
      </c>
      <c r="BB22" s="155">
        <f t="shared" si="8"/>
        <v>1.0908823828713401</v>
      </c>
      <c r="BC22" s="155">
        <f t="shared" si="9"/>
        <v>0.57141458150403535</v>
      </c>
      <c r="BD22" s="155">
        <f t="shared" si="10"/>
        <v>0.57141458150403535</v>
      </c>
      <c r="BE22" s="155">
        <f t="shared" si="11"/>
        <v>0.57141458150403535</v>
      </c>
      <c r="BF22" s="155">
        <f t="shared" si="12"/>
        <v>0.57141458150403535</v>
      </c>
      <c r="BG22" s="155">
        <f t="shared" si="13"/>
        <v>1.0908823828713401</v>
      </c>
      <c r="BH22" s="155">
        <f t="shared" si="14"/>
        <v>1.0908823828713401</v>
      </c>
      <c r="BI22" s="155">
        <f t="shared" si="15"/>
        <v>0.57141458150403535</v>
      </c>
      <c r="BJ22" s="155">
        <f t="shared" si="16"/>
        <v>1.0908823828713401</v>
      </c>
      <c r="BK22" s="155">
        <f t="shared" si="17"/>
        <v>2.7531793472467156</v>
      </c>
      <c r="BL22" s="155">
        <f t="shared" si="18"/>
        <v>0.57141458150403535</v>
      </c>
      <c r="BM22" s="155">
        <f t="shared" si="19"/>
        <v>0.57141458150403535</v>
      </c>
      <c r="BN22" s="155">
        <f t="shared" si="20"/>
        <v>0.57141458150403535</v>
      </c>
      <c r="BO22" s="155">
        <f t="shared" si="21"/>
        <v>0.57141458150403535</v>
      </c>
      <c r="BP22" s="155">
        <f t="shared" si="22"/>
        <v>0.57141458150403535</v>
      </c>
      <c r="BQ22" s="155">
        <f t="shared" si="23"/>
        <v>0.57141458150403535</v>
      </c>
      <c r="BR22" s="155">
        <f t="shared" si="24"/>
        <v>1.0908823828713401</v>
      </c>
      <c r="BS22" s="155">
        <f t="shared" si="24"/>
        <v>0.57141458150403535</v>
      </c>
      <c r="BT22" s="155">
        <f t="shared" si="25"/>
        <v>0.57141458150403535</v>
      </c>
      <c r="BU22" s="155">
        <f t="shared" si="26"/>
        <v>0.57141458150403535</v>
      </c>
      <c r="BV22" s="155">
        <f t="shared" si="27"/>
        <v>0.57141458150403535</v>
      </c>
      <c r="BW22" s="155">
        <f t="shared" si="28"/>
        <v>2.7531793472467156</v>
      </c>
      <c r="BX22" s="155">
        <f t="shared" si="29"/>
        <v>0.57141458150403535</v>
      </c>
      <c r="BY22" s="155">
        <f t="shared" si="30"/>
        <v>0.57141458150403535</v>
      </c>
      <c r="BZ22" s="155">
        <f t="shared" si="31"/>
        <v>0.57141458150403535</v>
      </c>
      <c r="CA22" s="155">
        <f t="shared" si="32"/>
        <v>0.57141458150403535</v>
      </c>
      <c r="CB22" s="155">
        <f t="shared" si="33"/>
        <v>1.0908823828713401</v>
      </c>
      <c r="CC22" s="155">
        <f t="shared" si="34"/>
        <v>0.57141458150403535</v>
      </c>
      <c r="CD22" s="155">
        <f t="shared" si="35"/>
        <v>1.0908823828713401</v>
      </c>
      <c r="CE22" s="155">
        <f t="shared" si="36"/>
        <v>0.57141458150403535</v>
      </c>
    </row>
    <row r="23" spans="1:83" x14ac:dyDescent="0.3">
      <c r="A23" s="98" t="s">
        <v>102</v>
      </c>
      <c r="B23" s="3"/>
      <c r="C23" s="250">
        <v>0</v>
      </c>
      <c r="D23" s="47">
        <v>0</v>
      </c>
      <c r="E23" s="148">
        <v>0</v>
      </c>
      <c r="F23" s="251">
        <v>0</v>
      </c>
      <c r="G23" s="148">
        <v>0</v>
      </c>
      <c r="H23" s="251">
        <v>0</v>
      </c>
      <c r="I23" s="251">
        <v>0</v>
      </c>
      <c r="J23" s="251">
        <v>0</v>
      </c>
      <c r="K23" s="252">
        <v>0</v>
      </c>
      <c r="L23" s="251">
        <v>0</v>
      </c>
      <c r="M23" s="148">
        <v>0</v>
      </c>
      <c r="N23" s="251">
        <v>0</v>
      </c>
      <c r="O23" s="251">
        <v>0</v>
      </c>
      <c r="P23" s="148">
        <v>0</v>
      </c>
      <c r="Q23" s="148">
        <v>0</v>
      </c>
      <c r="R23" s="148">
        <v>0</v>
      </c>
      <c r="S23" s="148">
        <v>0</v>
      </c>
      <c r="T23" s="250">
        <v>0</v>
      </c>
      <c r="U23" s="148">
        <v>0</v>
      </c>
      <c r="V23" s="148">
        <v>0</v>
      </c>
      <c r="W23" s="251">
        <v>0</v>
      </c>
      <c r="X23" s="148">
        <v>0</v>
      </c>
      <c r="Y23" s="148">
        <v>0</v>
      </c>
      <c r="Z23" s="251">
        <v>0</v>
      </c>
      <c r="AA23" s="251">
        <v>0</v>
      </c>
      <c r="AB23" s="251">
        <v>0</v>
      </c>
      <c r="AC23" s="251">
        <v>0</v>
      </c>
      <c r="AD23" s="251">
        <v>0</v>
      </c>
      <c r="AE23" s="251">
        <v>0</v>
      </c>
      <c r="AF23" s="253">
        <v>0</v>
      </c>
      <c r="AG23" s="148">
        <v>0</v>
      </c>
      <c r="AH23" s="251">
        <v>0</v>
      </c>
      <c r="AI23" s="5"/>
      <c r="AJ23"/>
      <c r="AN23" s="21">
        <f t="shared" si="2"/>
        <v>0</v>
      </c>
      <c r="AO23" s="21">
        <f t="shared" si="2"/>
        <v>0</v>
      </c>
      <c r="AP23" s="21">
        <f t="shared" si="3"/>
        <v>0</v>
      </c>
      <c r="AQ23" s="21">
        <f t="shared" si="4"/>
        <v>0</v>
      </c>
      <c r="AR23" s="21">
        <f t="shared" si="4"/>
        <v>0</v>
      </c>
      <c r="AS23" s="21">
        <f t="shared" si="5"/>
        <v>0</v>
      </c>
      <c r="AT23" s="21">
        <f t="shared" si="5"/>
        <v>0</v>
      </c>
      <c r="AU23" s="21"/>
      <c r="AV23" s="3" t="s">
        <v>102</v>
      </c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  <c r="BK23" s="155"/>
      <c r="BL23" s="155"/>
      <c r="BM23" s="155"/>
      <c r="BN23" s="155"/>
      <c r="BO23" s="155"/>
      <c r="BP23" s="155"/>
      <c r="BQ23" s="155"/>
      <c r="BR23" s="155"/>
      <c r="BS23" s="155"/>
      <c r="BT23" s="155"/>
      <c r="BU23" s="155"/>
      <c r="BV23" s="155"/>
      <c r="BW23" s="155"/>
      <c r="BX23" s="155"/>
      <c r="BY23" s="155"/>
      <c r="BZ23" s="155"/>
      <c r="CA23" s="155"/>
      <c r="CB23" s="155"/>
      <c r="CC23" s="155"/>
      <c r="CD23" s="155"/>
      <c r="CE23" s="155"/>
    </row>
    <row r="24" spans="1:83" x14ac:dyDescent="0.3">
      <c r="A24" s="98" t="s">
        <v>5</v>
      </c>
      <c r="B24" s="3"/>
      <c r="C24" s="250">
        <v>0</v>
      </c>
      <c r="D24" s="47">
        <v>0</v>
      </c>
      <c r="E24" s="148">
        <v>0</v>
      </c>
      <c r="F24" s="251">
        <v>0</v>
      </c>
      <c r="G24" s="148">
        <v>0</v>
      </c>
      <c r="H24" s="251">
        <v>0</v>
      </c>
      <c r="I24" s="251">
        <v>0</v>
      </c>
      <c r="J24" s="251">
        <v>0</v>
      </c>
      <c r="K24" s="252">
        <v>0</v>
      </c>
      <c r="L24" s="251">
        <v>0</v>
      </c>
      <c r="M24" s="148">
        <v>0</v>
      </c>
      <c r="N24" s="251">
        <v>0</v>
      </c>
      <c r="O24" s="251">
        <v>0</v>
      </c>
      <c r="P24" s="148">
        <v>0</v>
      </c>
      <c r="Q24" s="148">
        <v>0</v>
      </c>
      <c r="R24" s="148">
        <v>0</v>
      </c>
      <c r="S24" s="148">
        <v>0</v>
      </c>
      <c r="T24" s="250">
        <v>0</v>
      </c>
      <c r="U24" s="148">
        <v>0</v>
      </c>
      <c r="V24" s="148">
        <v>0</v>
      </c>
      <c r="W24" s="251">
        <v>0</v>
      </c>
      <c r="X24" s="148">
        <v>0</v>
      </c>
      <c r="Y24" s="148">
        <v>0</v>
      </c>
      <c r="Z24" s="251">
        <v>0</v>
      </c>
      <c r="AA24" s="251">
        <v>0</v>
      </c>
      <c r="AB24" s="251">
        <v>0</v>
      </c>
      <c r="AC24" s="251">
        <v>0</v>
      </c>
      <c r="AD24" s="251">
        <v>0</v>
      </c>
      <c r="AE24" s="251">
        <v>0</v>
      </c>
      <c r="AF24" s="253">
        <v>0</v>
      </c>
      <c r="AG24" s="148">
        <v>0</v>
      </c>
      <c r="AH24" s="251">
        <v>0</v>
      </c>
      <c r="AI24" s="5"/>
      <c r="AJ24" s="34"/>
      <c r="AK24" s="34"/>
      <c r="AL24" s="34"/>
      <c r="AM24" s="34"/>
      <c r="AN24" s="21">
        <f t="shared" si="2"/>
        <v>0</v>
      </c>
      <c r="AO24" s="21">
        <f t="shared" si="2"/>
        <v>0</v>
      </c>
      <c r="AP24" s="21">
        <f t="shared" si="3"/>
        <v>0</v>
      </c>
      <c r="AQ24" s="21">
        <f t="shared" si="4"/>
        <v>0</v>
      </c>
      <c r="AR24" s="21">
        <f t="shared" si="4"/>
        <v>0</v>
      </c>
      <c r="AS24" s="21">
        <f t="shared" si="5"/>
        <v>0</v>
      </c>
      <c r="AT24" s="21">
        <f t="shared" si="5"/>
        <v>0</v>
      </c>
      <c r="AU24" s="21"/>
      <c r="AV24" s="3" t="s">
        <v>5</v>
      </c>
      <c r="AZ24" s="155"/>
      <c r="BA24" s="155"/>
      <c r="BB24" s="155"/>
      <c r="BC24" s="155"/>
      <c r="BD24" s="155"/>
      <c r="BE24" s="155"/>
      <c r="BF24" s="155"/>
      <c r="BG24" s="155"/>
      <c r="BH24" s="155"/>
      <c r="BI24" s="155"/>
      <c r="BJ24" s="155"/>
      <c r="BK24" s="155"/>
      <c r="BL24" s="155"/>
      <c r="BM24" s="155"/>
      <c r="BN24" s="155"/>
      <c r="BO24" s="155"/>
      <c r="BP24" s="155"/>
      <c r="BQ24" s="155"/>
      <c r="BR24" s="155"/>
      <c r="BS24" s="155"/>
      <c r="BT24" s="155"/>
      <c r="BU24" s="155"/>
      <c r="BV24" s="155"/>
      <c r="BW24" s="155"/>
      <c r="BX24" s="155"/>
      <c r="BY24" s="155"/>
      <c r="BZ24" s="155"/>
      <c r="CA24" s="155"/>
      <c r="CB24" s="155"/>
      <c r="CC24" s="155"/>
      <c r="CD24" s="155"/>
      <c r="CE24" s="155"/>
    </row>
    <row r="25" spans="1:83" x14ac:dyDescent="0.3">
      <c r="A25" s="98" t="s">
        <v>103</v>
      </c>
      <c r="B25" s="3"/>
      <c r="C25" s="250">
        <v>0</v>
      </c>
      <c r="D25" s="47">
        <v>0</v>
      </c>
      <c r="E25" s="148">
        <v>0</v>
      </c>
      <c r="F25" s="251">
        <v>0</v>
      </c>
      <c r="G25" s="148">
        <v>0</v>
      </c>
      <c r="H25" s="251">
        <v>0</v>
      </c>
      <c r="I25" s="251">
        <v>0</v>
      </c>
      <c r="J25" s="251">
        <v>0</v>
      </c>
      <c r="K25" s="252">
        <v>0</v>
      </c>
      <c r="L25" s="251">
        <v>0</v>
      </c>
      <c r="M25" s="148">
        <v>0</v>
      </c>
      <c r="N25" s="251">
        <v>0</v>
      </c>
      <c r="O25" s="251">
        <v>0</v>
      </c>
      <c r="P25" s="148">
        <v>0</v>
      </c>
      <c r="Q25" s="148">
        <v>0</v>
      </c>
      <c r="R25" s="148">
        <v>0</v>
      </c>
      <c r="S25" s="148">
        <v>0</v>
      </c>
      <c r="T25" s="250">
        <v>0</v>
      </c>
      <c r="U25" s="148">
        <v>0</v>
      </c>
      <c r="V25" s="148">
        <v>0</v>
      </c>
      <c r="W25" s="251">
        <v>0</v>
      </c>
      <c r="X25" s="148">
        <v>0</v>
      </c>
      <c r="Y25" s="148">
        <v>0</v>
      </c>
      <c r="Z25" s="251">
        <v>0</v>
      </c>
      <c r="AA25" s="251">
        <v>0</v>
      </c>
      <c r="AB25" s="251">
        <v>0</v>
      </c>
      <c r="AC25" s="251">
        <v>0</v>
      </c>
      <c r="AD25" s="251">
        <v>0</v>
      </c>
      <c r="AE25" s="251">
        <v>0</v>
      </c>
      <c r="AF25" s="253">
        <v>0</v>
      </c>
      <c r="AG25" s="148">
        <v>0</v>
      </c>
      <c r="AH25" s="251">
        <v>0</v>
      </c>
      <c r="AI25" s="5"/>
      <c r="AJ25"/>
      <c r="AN25" s="21">
        <f t="shared" si="2"/>
        <v>0</v>
      </c>
      <c r="AO25" s="21">
        <f t="shared" si="2"/>
        <v>0</v>
      </c>
      <c r="AP25" s="21">
        <f t="shared" si="3"/>
        <v>0</v>
      </c>
      <c r="AQ25" s="21">
        <f t="shared" si="4"/>
        <v>0</v>
      </c>
      <c r="AR25" s="21">
        <f t="shared" si="4"/>
        <v>0</v>
      </c>
      <c r="AS25" s="21">
        <f t="shared" si="5"/>
        <v>0</v>
      </c>
      <c r="AT25" s="21">
        <f t="shared" si="5"/>
        <v>0</v>
      </c>
      <c r="AU25" s="21"/>
      <c r="AV25" s="3" t="s">
        <v>103</v>
      </c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  <c r="BK25" s="155"/>
      <c r="BL25" s="155"/>
      <c r="BM25" s="155"/>
      <c r="BN25" s="155"/>
      <c r="BO25" s="155"/>
      <c r="BP25" s="155"/>
      <c r="BQ25" s="155"/>
      <c r="BR25" s="155"/>
      <c r="BS25" s="155"/>
      <c r="BT25" s="155"/>
      <c r="BU25" s="155"/>
      <c r="BV25" s="155"/>
      <c r="BW25" s="155"/>
      <c r="BX25" s="155"/>
      <c r="BY25" s="155"/>
      <c r="BZ25" s="155"/>
      <c r="CA25" s="155"/>
      <c r="CB25" s="155"/>
      <c r="CC25" s="155"/>
      <c r="CD25" s="155"/>
      <c r="CE25" s="155"/>
    </row>
    <row r="26" spans="1:83" x14ac:dyDescent="0.3">
      <c r="A26" s="98" t="s">
        <v>6</v>
      </c>
      <c r="B26" s="3"/>
      <c r="C26" s="250">
        <v>0</v>
      </c>
      <c r="D26" s="47">
        <v>0</v>
      </c>
      <c r="E26" s="148">
        <v>0</v>
      </c>
      <c r="F26" s="251">
        <v>0</v>
      </c>
      <c r="G26" s="148">
        <v>0</v>
      </c>
      <c r="H26" s="251">
        <v>0</v>
      </c>
      <c r="I26" s="251">
        <v>0</v>
      </c>
      <c r="J26" s="251">
        <v>0</v>
      </c>
      <c r="K26" s="252">
        <v>0</v>
      </c>
      <c r="L26" s="251">
        <v>0</v>
      </c>
      <c r="M26" s="148">
        <v>0</v>
      </c>
      <c r="N26" s="251">
        <v>0</v>
      </c>
      <c r="O26" s="251">
        <v>0</v>
      </c>
      <c r="P26" s="148">
        <v>0</v>
      </c>
      <c r="Q26" s="148">
        <v>0</v>
      </c>
      <c r="R26" s="148">
        <v>0</v>
      </c>
      <c r="S26" s="148">
        <v>0</v>
      </c>
      <c r="T26" s="250">
        <v>0</v>
      </c>
      <c r="U26" s="148">
        <v>0</v>
      </c>
      <c r="V26" s="148">
        <v>0</v>
      </c>
      <c r="W26" s="251">
        <v>0</v>
      </c>
      <c r="X26" s="148">
        <v>0</v>
      </c>
      <c r="Y26" s="148">
        <v>0</v>
      </c>
      <c r="Z26" s="251">
        <v>0</v>
      </c>
      <c r="AA26" s="251">
        <v>0</v>
      </c>
      <c r="AB26" s="251">
        <v>0</v>
      </c>
      <c r="AC26" s="251">
        <v>0</v>
      </c>
      <c r="AD26" s="251">
        <v>0</v>
      </c>
      <c r="AE26" s="251">
        <v>0</v>
      </c>
      <c r="AF26" s="253">
        <v>0</v>
      </c>
      <c r="AG26" s="148">
        <v>0</v>
      </c>
      <c r="AH26" s="251">
        <v>0</v>
      </c>
      <c r="AI26" s="5"/>
      <c r="AJ26"/>
      <c r="AN26" s="21">
        <f t="shared" si="2"/>
        <v>0</v>
      </c>
      <c r="AO26" s="21">
        <f t="shared" si="2"/>
        <v>0</v>
      </c>
      <c r="AP26" s="21">
        <f t="shared" si="3"/>
        <v>0</v>
      </c>
      <c r="AQ26" s="21">
        <f t="shared" si="4"/>
        <v>0</v>
      </c>
      <c r="AR26" s="21">
        <f t="shared" si="4"/>
        <v>0</v>
      </c>
      <c r="AS26" s="21">
        <f t="shared" si="5"/>
        <v>0</v>
      </c>
      <c r="AT26" s="21">
        <f t="shared" si="5"/>
        <v>0</v>
      </c>
      <c r="AU26" s="21"/>
      <c r="AV26" s="3" t="s">
        <v>6</v>
      </c>
      <c r="AZ26" s="155"/>
      <c r="BA26" s="155"/>
      <c r="BB26" s="155"/>
      <c r="BC26" s="155"/>
      <c r="BD26" s="155"/>
      <c r="BE26" s="155"/>
      <c r="BF26" s="155"/>
      <c r="BG26" s="155"/>
      <c r="BH26" s="155"/>
      <c r="BI26" s="155"/>
      <c r="BJ26" s="155"/>
      <c r="BK26" s="155"/>
      <c r="BL26" s="155"/>
      <c r="BM26" s="155"/>
      <c r="BN26" s="155"/>
      <c r="BO26" s="155"/>
      <c r="BP26" s="155"/>
      <c r="BQ26" s="155"/>
      <c r="BR26" s="155"/>
      <c r="BS26" s="155"/>
      <c r="BT26" s="155"/>
      <c r="BU26" s="155"/>
      <c r="BV26" s="155"/>
      <c r="BW26" s="155"/>
      <c r="BX26" s="155"/>
      <c r="BY26" s="155"/>
      <c r="BZ26" s="155"/>
      <c r="CA26" s="155"/>
      <c r="CB26" s="155"/>
      <c r="CC26" s="155"/>
      <c r="CD26" s="155"/>
      <c r="CE26" s="155"/>
    </row>
    <row r="27" spans="1:83" x14ac:dyDescent="0.3">
      <c r="A27" s="98" t="s">
        <v>7</v>
      </c>
      <c r="B27" s="3"/>
      <c r="C27" s="250">
        <v>0</v>
      </c>
      <c r="D27" s="47">
        <v>0</v>
      </c>
      <c r="E27" s="148">
        <v>0</v>
      </c>
      <c r="F27" s="251">
        <v>0</v>
      </c>
      <c r="G27" s="148">
        <v>0</v>
      </c>
      <c r="H27" s="251">
        <v>0</v>
      </c>
      <c r="I27" s="251">
        <v>0</v>
      </c>
      <c r="J27" s="251">
        <v>0</v>
      </c>
      <c r="K27" s="252">
        <v>0</v>
      </c>
      <c r="L27" s="251">
        <v>0</v>
      </c>
      <c r="M27" s="148">
        <v>0</v>
      </c>
      <c r="N27" s="251">
        <v>0</v>
      </c>
      <c r="O27" s="251">
        <v>0</v>
      </c>
      <c r="P27" s="148">
        <v>0</v>
      </c>
      <c r="Q27" s="148">
        <v>0</v>
      </c>
      <c r="R27" s="148">
        <v>0</v>
      </c>
      <c r="S27" s="148">
        <v>0</v>
      </c>
      <c r="T27" s="250">
        <v>0</v>
      </c>
      <c r="U27" s="148">
        <v>0</v>
      </c>
      <c r="V27" s="148">
        <v>0</v>
      </c>
      <c r="W27" s="251">
        <v>0</v>
      </c>
      <c r="X27" s="148">
        <v>0</v>
      </c>
      <c r="Y27" s="148">
        <v>0</v>
      </c>
      <c r="Z27" s="251">
        <v>0</v>
      </c>
      <c r="AA27" s="251">
        <v>0</v>
      </c>
      <c r="AB27" s="251">
        <v>0</v>
      </c>
      <c r="AC27" s="251">
        <v>0</v>
      </c>
      <c r="AD27" s="251">
        <v>0</v>
      </c>
      <c r="AE27" s="251">
        <v>0</v>
      </c>
      <c r="AF27" s="253">
        <v>0</v>
      </c>
      <c r="AG27" s="148">
        <v>0</v>
      </c>
      <c r="AH27" s="251">
        <v>0</v>
      </c>
      <c r="AI27" s="5"/>
      <c r="AJ27"/>
      <c r="AN27" s="21">
        <f t="shared" si="2"/>
        <v>0</v>
      </c>
      <c r="AO27" s="21">
        <f t="shared" si="2"/>
        <v>0</v>
      </c>
      <c r="AP27" s="21">
        <f t="shared" si="3"/>
        <v>0</v>
      </c>
      <c r="AQ27" s="21">
        <f t="shared" si="4"/>
        <v>0</v>
      </c>
      <c r="AR27" s="21">
        <f t="shared" si="4"/>
        <v>0</v>
      </c>
      <c r="AS27" s="21">
        <f t="shared" si="5"/>
        <v>0</v>
      </c>
      <c r="AT27" s="21">
        <f t="shared" si="5"/>
        <v>0</v>
      </c>
      <c r="AU27" s="21"/>
      <c r="AV27" s="3" t="s">
        <v>7</v>
      </c>
      <c r="AZ27" s="155"/>
      <c r="BA27" s="155"/>
      <c r="BB27" s="155"/>
      <c r="BC27" s="155"/>
      <c r="BD27" s="155"/>
      <c r="BE27" s="155"/>
      <c r="BF27" s="155"/>
      <c r="BG27" s="155"/>
      <c r="BH27" s="155"/>
      <c r="BI27" s="155"/>
      <c r="BJ27" s="155"/>
      <c r="BK27" s="155"/>
      <c r="BL27" s="155"/>
      <c r="BM27" s="155"/>
      <c r="BN27" s="155"/>
      <c r="BO27" s="155"/>
      <c r="BP27" s="155"/>
      <c r="BQ27" s="155"/>
      <c r="BR27" s="155"/>
      <c r="BS27" s="155"/>
      <c r="BT27" s="155"/>
      <c r="BU27" s="155"/>
      <c r="BV27" s="155"/>
      <c r="BW27" s="155"/>
      <c r="BX27" s="155"/>
      <c r="BY27" s="155"/>
      <c r="BZ27" s="155"/>
      <c r="CA27" s="155"/>
      <c r="CB27" s="155"/>
      <c r="CC27" s="155"/>
      <c r="CD27" s="155"/>
      <c r="CE27" s="155"/>
    </row>
    <row r="28" spans="1:83" x14ac:dyDescent="0.3">
      <c r="A28" s="98" t="s">
        <v>8</v>
      </c>
      <c r="B28" s="3"/>
      <c r="C28" s="250">
        <v>0</v>
      </c>
      <c r="D28" s="47">
        <v>0</v>
      </c>
      <c r="E28" s="148">
        <v>0</v>
      </c>
      <c r="F28" s="251">
        <v>0</v>
      </c>
      <c r="G28" s="148">
        <v>0</v>
      </c>
      <c r="H28" s="251">
        <v>0</v>
      </c>
      <c r="I28" s="251">
        <v>0</v>
      </c>
      <c r="J28" s="251">
        <v>0</v>
      </c>
      <c r="K28" s="252">
        <v>0</v>
      </c>
      <c r="L28" s="251">
        <v>0</v>
      </c>
      <c r="M28" s="148">
        <v>0</v>
      </c>
      <c r="N28" s="251">
        <v>0</v>
      </c>
      <c r="O28" s="251">
        <v>0</v>
      </c>
      <c r="P28" s="148">
        <v>0</v>
      </c>
      <c r="Q28" s="148">
        <v>0</v>
      </c>
      <c r="R28" s="148">
        <v>0</v>
      </c>
      <c r="S28" s="148">
        <v>0</v>
      </c>
      <c r="T28" s="250">
        <v>0</v>
      </c>
      <c r="U28" s="148">
        <v>0</v>
      </c>
      <c r="V28" s="148">
        <v>0</v>
      </c>
      <c r="W28" s="251">
        <v>0</v>
      </c>
      <c r="X28" s="148">
        <v>0</v>
      </c>
      <c r="Y28" s="148">
        <v>0</v>
      </c>
      <c r="Z28" s="251">
        <v>0</v>
      </c>
      <c r="AA28" s="251">
        <v>0</v>
      </c>
      <c r="AB28" s="251">
        <v>0</v>
      </c>
      <c r="AC28" s="251">
        <v>0</v>
      </c>
      <c r="AD28" s="251">
        <v>0</v>
      </c>
      <c r="AE28" s="251">
        <v>0</v>
      </c>
      <c r="AF28" s="253">
        <v>0</v>
      </c>
      <c r="AG28" s="148">
        <v>0</v>
      </c>
      <c r="AH28" s="251">
        <v>0</v>
      </c>
      <c r="AI28" s="5"/>
      <c r="AJ28"/>
      <c r="AN28" s="21">
        <f t="shared" si="2"/>
        <v>0</v>
      </c>
      <c r="AO28" s="21">
        <f t="shared" si="2"/>
        <v>0</v>
      </c>
      <c r="AP28" s="21">
        <f t="shared" si="3"/>
        <v>0</v>
      </c>
      <c r="AQ28" s="21">
        <f t="shared" si="4"/>
        <v>0</v>
      </c>
      <c r="AR28" s="21">
        <f t="shared" si="4"/>
        <v>0</v>
      </c>
      <c r="AS28" s="21">
        <f t="shared" si="5"/>
        <v>0</v>
      </c>
      <c r="AT28" s="21">
        <f t="shared" si="5"/>
        <v>0</v>
      </c>
      <c r="AU28" s="21"/>
      <c r="AV28" s="3" t="s">
        <v>8</v>
      </c>
      <c r="AZ28" s="155"/>
      <c r="BA28" s="155"/>
      <c r="BB28" s="155"/>
      <c r="BC28" s="155"/>
      <c r="BD28" s="155"/>
      <c r="BE28" s="155"/>
      <c r="BF28" s="155"/>
      <c r="BG28" s="155"/>
      <c r="BH28" s="155"/>
      <c r="BI28" s="155"/>
      <c r="BJ28" s="155"/>
      <c r="BK28" s="155"/>
      <c r="BL28" s="155"/>
      <c r="BM28" s="155"/>
      <c r="BN28" s="155"/>
      <c r="BO28" s="155"/>
      <c r="BP28" s="155"/>
      <c r="BQ28" s="155"/>
      <c r="BR28" s="155"/>
      <c r="BS28" s="155"/>
      <c r="BT28" s="155"/>
      <c r="BU28" s="155"/>
      <c r="BV28" s="155"/>
      <c r="BW28" s="155"/>
      <c r="BX28" s="155"/>
      <c r="BY28" s="155"/>
      <c r="BZ28" s="155"/>
      <c r="CA28" s="155"/>
      <c r="CB28" s="155"/>
      <c r="CC28" s="155"/>
      <c r="CD28" s="155"/>
      <c r="CE28" s="155"/>
    </row>
    <row r="29" spans="1:83" x14ac:dyDescent="0.3">
      <c r="A29" s="85" t="s">
        <v>9</v>
      </c>
      <c r="B29" s="3"/>
      <c r="C29" s="250">
        <v>0</v>
      </c>
      <c r="D29" s="47">
        <v>0</v>
      </c>
      <c r="E29" s="148">
        <v>0</v>
      </c>
      <c r="F29" s="251">
        <v>0</v>
      </c>
      <c r="G29" s="148">
        <v>0</v>
      </c>
      <c r="H29" s="251">
        <v>0</v>
      </c>
      <c r="I29" s="251">
        <v>0</v>
      </c>
      <c r="J29" s="251">
        <v>0</v>
      </c>
      <c r="K29" s="252">
        <v>0</v>
      </c>
      <c r="L29" s="251">
        <v>0</v>
      </c>
      <c r="M29" s="148">
        <v>0</v>
      </c>
      <c r="N29" s="251">
        <v>0</v>
      </c>
      <c r="O29" s="251">
        <v>0</v>
      </c>
      <c r="P29" s="148">
        <v>0</v>
      </c>
      <c r="Q29" s="148">
        <v>0</v>
      </c>
      <c r="R29" s="148">
        <v>0</v>
      </c>
      <c r="S29" s="148">
        <v>0</v>
      </c>
      <c r="T29" s="250">
        <v>0</v>
      </c>
      <c r="U29" s="148">
        <v>0</v>
      </c>
      <c r="V29" s="148">
        <v>1</v>
      </c>
      <c r="W29" s="251">
        <v>0</v>
      </c>
      <c r="X29" s="148">
        <v>0</v>
      </c>
      <c r="Y29" s="148">
        <v>0</v>
      </c>
      <c r="Z29" s="251">
        <v>0</v>
      </c>
      <c r="AA29" s="251">
        <v>0</v>
      </c>
      <c r="AB29" s="251">
        <v>0</v>
      </c>
      <c r="AC29" s="251">
        <v>0</v>
      </c>
      <c r="AD29" s="251">
        <v>0</v>
      </c>
      <c r="AE29" s="251">
        <v>0</v>
      </c>
      <c r="AF29" s="253">
        <v>0</v>
      </c>
      <c r="AG29" s="148">
        <v>0</v>
      </c>
      <c r="AH29" s="251">
        <v>0</v>
      </c>
      <c r="AI29" s="5"/>
      <c r="AJ29"/>
      <c r="AN29" s="21">
        <f t="shared" si="2"/>
        <v>3.125E-2</v>
      </c>
      <c r="AO29" s="21">
        <f t="shared" si="2"/>
        <v>3.125E-2</v>
      </c>
      <c r="AP29" s="21">
        <f t="shared" si="3"/>
        <v>0.17677669529663689</v>
      </c>
      <c r="AQ29" s="21">
        <f t="shared" si="4"/>
        <v>-0.32230339059327379</v>
      </c>
      <c r="AR29" s="21">
        <f t="shared" si="4"/>
        <v>-0.32230339059327379</v>
      </c>
      <c r="AS29" s="21">
        <f t="shared" si="5"/>
        <v>0.38480339059327379</v>
      </c>
      <c r="AT29" s="21">
        <f t="shared" si="5"/>
        <v>0.38480339059327379</v>
      </c>
      <c r="AU29" s="21"/>
      <c r="AV29" s="29" t="s">
        <v>9</v>
      </c>
      <c r="AZ29" s="155"/>
      <c r="BA29" s="155"/>
      <c r="BB29" s="155"/>
      <c r="BC29" s="155"/>
      <c r="BD29" s="155"/>
      <c r="BE29" s="155"/>
      <c r="BF29" s="155"/>
      <c r="BG29" s="155"/>
      <c r="BH29" s="155"/>
      <c r="BI29" s="155"/>
      <c r="BJ29" s="155"/>
      <c r="BK29" s="155"/>
      <c r="BL29" s="155"/>
      <c r="BM29" s="155"/>
      <c r="BN29" s="155"/>
      <c r="BO29" s="155"/>
      <c r="BP29" s="155"/>
      <c r="BQ29" s="155"/>
      <c r="BR29" s="155"/>
      <c r="BS29" s="155"/>
      <c r="BT29" s="155"/>
      <c r="BU29" s="155"/>
      <c r="BV29" s="155"/>
      <c r="BW29" s="155"/>
      <c r="BX29" s="155"/>
      <c r="BY29" s="155"/>
      <c r="BZ29" s="155"/>
      <c r="CA29" s="155"/>
      <c r="CB29" s="155"/>
      <c r="CC29" s="155"/>
      <c r="CD29" s="155"/>
      <c r="CE29" s="155"/>
    </row>
    <row r="30" spans="1:83" x14ac:dyDescent="0.3">
      <c r="A30" s="98"/>
      <c r="B30" s="3"/>
      <c r="C30" s="250"/>
      <c r="D30" s="111"/>
      <c r="E30" s="148"/>
      <c r="F30" s="251"/>
      <c r="G30" s="148"/>
      <c r="H30" s="251"/>
      <c r="I30" s="251"/>
      <c r="J30" s="251"/>
      <c r="K30" s="252"/>
      <c r="L30" s="251"/>
      <c r="M30" s="148"/>
      <c r="N30" s="251"/>
      <c r="O30" s="251"/>
      <c r="P30" s="148"/>
      <c r="Q30" s="148"/>
      <c r="R30" s="148"/>
      <c r="S30" s="148"/>
      <c r="T30" s="250"/>
      <c r="U30" s="148"/>
      <c r="V30" s="148"/>
      <c r="W30" s="251"/>
      <c r="X30" s="148"/>
      <c r="Y30" s="148"/>
      <c r="Z30" s="251"/>
      <c r="AA30" s="251"/>
      <c r="AB30" s="254" t="s">
        <v>199</v>
      </c>
      <c r="AC30" s="251"/>
      <c r="AD30" s="251"/>
      <c r="AE30" s="251"/>
      <c r="AF30" s="253"/>
      <c r="AG30" s="148"/>
      <c r="AH30" s="251"/>
      <c r="AI30" s="5"/>
      <c r="AJ30"/>
      <c r="AN30" s="21"/>
      <c r="AO30" s="21"/>
      <c r="AP30" s="21"/>
      <c r="AQ30" s="21"/>
      <c r="AR30" s="21"/>
      <c r="AS30" s="21"/>
      <c r="AT30" s="21"/>
      <c r="AU30" s="21"/>
      <c r="AV30" s="158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5"/>
      <c r="BK30" s="155"/>
      <c r="BL30" s="155"/>
      <c r="BM30" s="155"/>
      <c r="BN30" s="155"/>
      <c r="BO30" s="155"/>
      <c r="BP30" s="155"/>
      <c r="BQ30" s="155"/>
      <c r="BR30" s="155"/>
      <c r="BS30" s="155"/>
      <c r="BT30" s="155"/>
      <c r="BU30" s="155"/>
      <c r="BV30" s="155"/>
      <c r="BW30" s="155"/>
      <c r="BX30" s="155"/>
      <c r="BY30" s="155"/>
      <c r="BZ30" s="155"/>
      <c r="CA30" s="155"/>
      <c r="CB30" s="155"/>
      <c r="CC30" s="155"/>
      <c r="CD30" s="155"/>
      <c r="CE30" s="155"/>
    </row>
    <row r="31" spans="1:83" x14ac:dyDescent="0.3">
      <c r="A31" s="85"/>
      <c r="B31" s="29"/>
      <c r="C31" s="250"/>
      <c r="D31" s="111"/>
      <c r="E31" s="148"/>
      <c r="F31" s="251"/>
      <c r="G31" s="148"/>
      <c r="H31" s="251"/>
      <c r="I31" s="251"/>
      <c r="J31" s="251"/>
      <c r="K31" s="250"/>
      <c r="L31" s="251"/>
      <c r="M31" s="148"/>
      <c r="N31" s="251"/>
      <c r="O31" s="251"/>
      <c r="P31" s="148"/>
      <c r="Q31" s="148"/>
      <c r="R31" s="148"/>
      <c r="S31" s="148"/>
      <c r="T31" s="250"/>
      <c r="U31" s="148"/>
      <c r="V31" s="148"/>
      <c r="W31" s="251"/>
      <c r="X31" s="148"/>
      <c r="Y31" s="148"/>
      <c r="Z31" s="251"/>
      <c r="AA31" s="251"/>
      <c r="AB31" s="251"/>
      <c r="AC31" s="251"/>
      <c r="AD31" s="251"/>
      <c r="AE31" s="251"/>
      <c r="AF31" s="253"/>
      <c r="AG31" s="148"/>
      <c r="AH31" s="251"/>
      <c r="AI31" s="5"/>
      <c r="AJ31"/>
      <c r="AN31" s="21"/>
      <c r="AO31" s="21"/>
      <c r="AP31" s="21"/>
      <c r="AQ31" s="21"/>
      <c r="AR31" s="21"/>
      <c r="AS31" s="21"/>
      <c r="AT31" s="21"/>
      <c r="AU31" s="21"/>
      <c r="AV31" s="29"/>
      <c r="AZ31" s="155"/>
      <c r="BA31" s="155"/>
      <c r="BB31" s="155"/>
      <c r="BC31" s="155"/>
      <c r="BD31" s="155"/>
      <c r="BE31" s="155"/>
      <c r="BF31" s="155"/>
      <c r="BG31" s="155"/>
      <c r="BH31" s="155"/>
      <c r="BI31" s="155"/>
      <c r="BJ31" s="155"/>
      <c r="BK31" s="155"/>
      <c r="BL31" s="155"/>
      <c r="BM31" s="155"/>
      <c r="BN31" s="155"/>
      <c r="BO31" s="155"/>
      <c r="BP31" s="155"/>
      <c r="BQ31" s="155"/>
      <c r="BR31" s="155"/>
      <c r="BS31" s="155"/>
      <c r="BT31" s="155"/>
      <c r="BU31" s="155"/>
      <c r="BV31" s="155"/>
      <c r="BW31" s="155"/>
      <c r="BX31" s="155"/>
      <c r="BY31" s="155"/>
      <c r="BZ31" s="155"/>
      <c r="CA31" s="155"/>
      <c r="CB31" s="155"/>
      <c r="CC31" s="155"/>
      <c r="CD31" s="155"/>
      <c r="CE31" s="155"/>
    </row>
    <row r="32" spans="1:83" x14ac:dyDescent="0.3">
      <c r="A32" s="85"/>
      <c r="B32" s="3"/>
      <c r="C32" s="250"/>
      <c r="D32" s="111"/>
      <c r="E32" s="148"/>
      <c r="F32" s="251"/>
      <c r="G32" s="148"/>
      <c r="H32" s="251"/>
      <c r="I32" s="251"/>
      <c r="J32" s="251"/>
      <c r="K32" s="252"/>
      <c r="L32" s="251"/>
      <c r="M32" s="148"/>
      <c r="N32" s="251"/>
      <c r="O32" s="251"/>
      <c r="P32" s="148"/>
      <c r="Q32" s="148"/>
      <c r="R32" s="148"/>
      <c r="S32" s="148"/>
      <c r="T32" s="250"/>
      <c r="U32" s="148"/>
      <c r="V32" s="148"/>
      <c r="W32" s="251"/>
      <c r="X32" s="148"/>
      <c r="Y32" s="148"/>
      <c r="Z32" s="251"/>
      <c r="AA32" s="251"/>
      <c r="AB32" s="251"/>
      <c r="AC32" s="251"/>
      <c r="AD32" s="251"/>
      <c r="AE32" s="251"/>
      <c r="AF32" s="253"/>
      <c r="AG32" s="148"/>
      <c r="AH32" s="251"/>
      <c r="AI32" s="5"/>
      <c r="AJ32"/>
      <c r="AN32" s="21"/>
      <c r="AO32" s="21"/>
      <c r="AQ32" s="21"/>
      <c r="AR32" s="21"/>
      <c r="AS32" s="21"/>
      <c r="AT32" s="21"/>
      <c r="AV32" s="29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  <c r="BK32" s="155"/>
      <c r="BL32" s="155"/>
      <c r="BM32" s="155"/>
      <c r="BN32" s="155"/>
      <c r="BO32" s="155"/>
      <c r="BP32" s="155"/>
      <c r="BQ32" s="155"/>
      <c r="BR32" s="155"/>
      <c r="BS32" s="155"/>
      <c r="BT32" s="155"/>
      <c r="BU32" s="155"/>
      <c r="BV32" s="155"/>
      <c r="BW32" s="155"/>
      <c r="BX32" s="155"/>
      <c r="BY32" s="155"/>
      <c r="BZ32" s="155"/>
      <c r="CA32" s="155"/>
      <c r="CB32" s="155"/>
      <c r="CC32" s="155"/>
      <c r="CD32" s="155"/>
      <c r="CE32" s="155"/>
    </row>
    <row r="33" spans="1:83" x14ac:dyDescent="0.3">
      <c r="A33" s="85" t="s">
        <v>105</v>
      </c>
      <c r="B33" s="29"/>
      <c r="C33" s="250"/>
      <c r="D33" s="111"/>
      <c r="E33" s="148"/>
      <c r="F33" s="251"/>
      <c r="G33" s="148"/>
      <c r="H33" s="251"/>
      <c r="I33" s="251"/>
      <c r="J33" s="251"/>
      <c r="K33" s="252"/>
      <c r="L33" s="251"/>
      <c r="M33" s="148"/>
      <c r="N33" s="251"/>
      <c r="O33" s="251"/>
      <c r="P33" s="148"/>
      <c r="Q33" s="148"/>
      <c r="R33" s="148"/>
      <c r="S33" s="148"/>
      <c r="T33" s="250"/>
      <c r="U33" s="148"/>
      <c r="V33" s="148"/>
      <c r="W33" s="251"/>
      <c r="X33" s="148"/>
      <c r="Y33" s="148"/>
      <c r="Z33" s="251"/>
      <c r="AA33" s="251"/>
      <c r="AB33" s="251"/>
      <c r="AC33" s="251"/>
      <c r="AD33" s="251"/>
      <c r="AE33" s="251"/>
      <c r="AF33" s="253"/>
      <c r="AG33" s="148"/>
      <c r="AH33" s="251"/>
      <c r="AI33" s="5"/>
      <c r="AJ33"/>
      <c r="AN33" s="21"/>
      <c r="AO33" s="21"/>
      <c r="AP33" s="21"/>
      <c r="AQ33" s="21"/>
      <c r="AR33" s="21"/>
      <c r="AS33" s="21"/>
      <c r="AT33" s="21">
        <f t="shared" si="5"/>
        <v>0</v>
      </c>
      <c r="AU33" s="21"/>
      <c r="AV33" s="29"/>
      <c r="AZ33" s="155"/>
      <c r="BA33" s="155"/>
      <c r="BB33" s="155"/>
      <c r="BC33" s="155"/>
      <c r="BD33" s="155"/>
      <c r="BE33" s="155"/>
      <c r="BF33" s="155"/>
      <c r="BG33" s="155"/>
      <c r="BH33" s="155"/>
      <c r="BI33" s="155"/>
      <c r="BJ33" s="155"/>
      <c r="BK33" s="155"/>
      <c r="BL33" s="155"/>
      <c r="BM33" s="155"/>
      <c r="BN33" s="155"/>
      <c r="BO33" s="155"/>
      <c r="BP33" s="155"/>
      <c r="BQ33" s="155"/>
      <c r="BR33" s="155"/>
      <c r="BS33" s="155"/>
      <c r="BT33" s="155"/>
      <c r="BU33" s="155"/>
      <c r="BV33" s="155"/>
      <c r="BW33" s="155"/>
      <c r="BX33" s="155"/>
      <c r="BY33" s="155"/>
      <c r="BZ33" s="155"/>
      <c r="CA33" s="155"/>
      <c r="CB33" s="155"/>
      <c r="CC33" s="155"/>
      <c r="CD33" s="155"/>
      <c r="CE33" s="155"/>
    </row>
    <row r="34" spans="1:83" ht="12.9" x14ac:dyDescent="0.35">
      <c r="A34" s="85"/>
      <c r="B34" s="29"/>
      <c r="C34" s="112"/>
      <c r="D34" s="111"/>
      <c r="E34" s="47"/>
      <c r="F34" s="132"/>
      <c r="G34" s="111"/>
      <c r="H34" s="132"/>
      <c r="I34" s="132"/>
      <c r="J34" s="214"/>
      <c r="K34" s="220"/>
      <c r="L34" s="132"/>
      <c r="M34" s="132"/>
      <c r="N34" s="214"/>
      <c r="O34" s="214"/>
      <c r="P34" s="111"/>
      <c r="Q34" s="111"/>
      <c r="R34" s="111"/>
      <c r="S34" s="111"/>
      <c r="T34" s="226"/>
      <c r="U34" s="111"/>
      <c r="V34" s="111"/>
      <c r="W34" s="228"/>
      <c r="X34" s="111"/>
      <c r="Y34" s="47"/>
      <c r="Z34" s="132"/>
      <c r="AA34" s="132"/>
      <c r="AB34" s="214"/>
      <c r="AC34" s="132"/>
      <c r="AD34" s="132"/>
      <c r="AE34" s="132"/>
      <c r="AF34" s="246"/>
      <c r="AG34" s="111"/>
      <c r="AH34" s="132"/>
      <c r="AI34" s="5"/>
      <c r="AJ34"/>
      <c r="AN34" s="81"/>
      <c r="AO34" s="81"/>
      <c r="AP34" s="21"/>
      <c r="AQ34" s="21"/>
      <c r="AR34" s="21"/>
      <c r="AS34" s="21"/>
      <c r="AT34" s="21"/>
      <c r="AU34" s="21"/>
    </row>
    <row r="35" spans="1:83" x14ac:dyDescent="0.3">
      <c r="A35" s="98"/>
      <c r="B35" s="29"/>
      <c r="C35" s="112"/>
      <c r="D35" s="111"/>
      <c r="E35" s="47"/>
      <c r="F35" s="132"/>
      <c r="G35" s="111"/>
      <c r="H35" s="132"/>
      <c r="I35" s="132"/>
      <c r="J35" s="214"/>
      <c r="K35" s="39"/>
      <c r="L35" s="132"/>
      <c r="M35" s="132"/>
      <c r="N35" s="214"/>
      <c r="O35" s="214"/>
      <c r="P35" s="111"/>
      <c r="Q35" s="111"/>
      <c r="R35" s="111"/>
      <c r="S35" s="111"/>
      <c r="T35" s="226"/>
      <c r="U35" s="111"/>
      <c r="V35" s="111"/>
      <c r="W35" s="228"/>
      <c r="X35" s="111"/>
      <c r="Y35" s="111"/>
      <c r="Z35" s="132"/>
      <c r="AA35" s="132"/>
      <c r="AB35" s="214"/>
      <c r="AC35" s="132"/>
      <c r="AD35" s="132"/>
      <c r="AE35" s="132"/>
      <c r="AF35" s="246"/>
      <c r="AG35" s="111"/>
      <c r="AH35" s="132"/>
      <c r="AI35" s="5"/>
      <c r="AJ35"/>
    </row>
    <row r="36" spans="1:83" ht="12.9" thickBot="1" x14ac:dyDescent="0.35">
      <c r="A36" s="84" t="s">
        <v>10</v>
      </c>
      <c r="B36" s="29"/>
      <c r="C36" s="112"/>
      <c r="D36" s="111"/>
      <c r="E36" s="47"/>
      <c r="F36" s="132"/>
      <c r="G36" s="111"/>
      <c r="H36" s="132"/>
      <c r="I36" s="132"/>
      <c r="J36" s="214"/>
      <c r="K36" s="111"/>
      <c r="L36" s="132"/>
      <c r="M36" s="132"/>
      <c r="N36" s="214"/>
      <c r="O36" s="214"/>
      <c r="P36" s="111"/>
      <c r="Q36" s="111"/>
      <c r="R36" s="111"/>
      <c r="S36" s="111"/>
      <c r="T36" s="226"/>
      <c r="U36" s="111"/>
      <c r="V36" s="111"/>
      <c r="W36" s="228"/>
      <c r="X36" s="111"/>
      <c r="Y36" s="111"/>
      <c r="Z36" s="132"/>
      <c r="AA36" s="132"/>
      <c r="AB36" s="214"/>
      <c r="AC36" s="132"/>
      <c r="AD36" s="132"/>
      <c r="AE36" s="132"/>
      <c r="AF36" s="246"/>
      <c r="AG36" s="111"/>
      <c r="AH36" s="132"/>
      <c r="AI36" s="5"/>
      <c r="AJ36"/>
      <c r="AV36" s="157" t="s">
        <v>117</v>
      </c>
      <c r="AZ36" s="156">
        <f>SUM(AZ12:AZ33)</f>
        <v>5.1668578033090773</v>
      </c>
      <c r="BA36" s="156">
        <f t="shared" ref="BA36:CE36" si="37">SUM(BA12:BA33)</f>
        <v>5.9588122300778181</v>
      </c>
      <c r="BB36" s="156">
        <f t="shared" si="37"/>
        <v>3.7274564412461824</v>
      </c>
      <c r="BC36" s="156">
        <f t="shared" si="37"/>
        <v>13.389489796418006</v>
      </c>
      <c r="BD36" s="156">
        <f t="shared" si="37"/>
        <v>5.4081825581161871</v>
      </c>
      <c r="BE36" s="156">
        <f t="shared" si="37"/>
        <v>4.8956454330326622</v>
      </c>
      <c r="BF36" s="156">
        <f t="shared" ref="BF36" si="38">SUM(BF12:BF33)</f>
        <v>6.3027067202653981</v>
      </c>
      <c r="BG36" s="156">
        <f t="shared" si="37"/>
        <v>6.361687998853963</v>
      </c>
      <c r="BH36" s="156">
        <f t="shared" si="37"/>
        <v>4.5428642481933377</v>
      </c>
      <c r="BI36" s="156">
        <f t="shared" si="37"/>
        <v>7.7179935234101773</v>
      </c>
      <c r="BJ36" s="156">
        <f t="shared" si="37"/>
        <v>9.0611251373790331</v>
      </c>
      <c r="BK36" s="156">
        <f t="shared" si="37"/>
        <v>6.9579479345573318</v>
      </c>
      <c r="BL36" s="156">
        <f t="shared" si="37"/>
        <v>4.3180828059223311</v>
      </c>
      <c r="BM36" s="156">
        <f t="shared" si="37"/>
        <v>8.4679163907575798</v>
      </c>
      <c r="BN36" s="156">
        <f t="shared" si="37"/>
        <v>6.0180132203740717</v>
      </c>
      <c r="BO36" s="156">
        <f t="shared" si="37"/>
        <v>7.0705199373827927</v>
      </c>
      <c r="BP36" s="156">
        <f t="shared" si="37"/>
        <v>6.5364085367455438</v>
      </c>
      <c r="BQ36" s="156">
        <f t="shared" si="37"/>
        <v>5.0550568682078918</v>
      </c>
      <c r="BR36" s="156">
        <f t="shared" si="37"/>
        <v>5.9759224476282782</v>
      </c>
      <c r="BS36" s="156">
        <f t="shared" si="37"/>
        <v>5.9891251249357982</v>
      </c>
      <c r="BT36" s="156">
        <f t="shared" si="37"/>
        <v>3.7495473208212853</v>
      </c>
      <c r="BU36" s="156">
        <f t="shared" si="37"/>
        <v>5.5318106414401598</v>
      </c>
      <c r="BV36" s="156">
        <f t="shared" si="37"/>
        <v>5.1387483763123569</v>
      </c>
      <c r="BW36" s="156">
        <f t="shared" si="37"/>
        <v>16.04467247850765</v>
      </c>
      <c r="BX36" s="156">
        <f t="shared" si="37"/>
        <v>3.8441408365475165</v>
      </c>
      <c r="BY36" s="156">
        <f t="shared" si="37"/>
        <v>7.3794874104752077</v>
      </c>
      <c r="BZ36" s="156">
        <f t="shared" si="37"/>
        <v>4.2607238505070217</v>
      </c>
      <c r="CA36" s="156">
        <f t="shared" si="37"/>
        <v>4.8256461802421118</v>
      </c>
      <c r="CB36" s="156">
        <f t="shared" si="37"/>
        <v>6.1328814433824999</v>
      </c>
      <c r="CC36" s="156">
        <f t="shared" si="37"/>
        <v>7.0375834852965751</v>
      </c>
      <c r="CD36" s="156">
        <f t="shared" si="37"/>
        <v>6.1044878384075236</v>
      </c>
      <c r="CE36" s="156">
        <f t="shared" si="37"/>
        <v>4.7935867641689969</v>
      </c>
    </row>
    <row r="37" spans="1:83" ht="12.9" thickTop="1" x14ac:dyDescent="0.3">
      <c r="A37" s="84" t="s">
        <v>11</v>
      </c>
      <c r="B37" s="3"/>
      <c r="C37" s="112"/>
      <c r="D37" s="111"/>
      <c r="E37" s="47"/>
      <c r="F37" s="132"/>
      <c r="G37" s="111"/>
      <c r="H37" s="132"/>
      <c r="I37" s="132"/>
      <c r="J37" s="214"/>
      <c r="K37" s="111"/>
      <c r="L37" s="132"/>
      <c r="M37" s="132"/>
      <c r="N37" s="214"/>
      <c r="O37" s="214"/>
      <c r="P37" s="111"/>
      <c r="Q37" s="111"/>
      <c r="R37" s="111"/>
      <c r="S37" s="111"/>
      <c r="T37" s="226"/>
      <c r="U37" s="111"/>
      <c r="V37" s="111"/>
      <c r="W37" s="228"/>
      <c r="X37" s="111"/>
      <c r="Y37" s="111"/>
      <c r="Z37" s="132"/>
      <c r="AA37" s="132"/>
      <c r="AB37" s="214"/>
      <c r="AC37" s="132"/>
      <c r="AD37" s="132"/>
      <c r="AE37" s="132"/>
      <c r="AF37" s="246"/>
      <c r="AG37" s="111"/>
      <c r="AH37" s="132"/>
      <c r="AI37" s="5"/>
      <c r="AJ37"/>
    </row>
    <row r="38" spans="1:83" x14ac:dyDescent="0.3">
      <c r="A38" s="98" t="s">
        <v>12</v>
      </c>
      <c r="B38" s="22"/>
      <c r="C38" s="112"/>
      <c r="D38" s="111"/>
      <c r="E38" s="47"/>
      <c r="F38" s="132"/>
      <c r="G38" s="111"/>
      <c r="H38" s="132"/>
      <c r="I38" s="132"/>
      <c r="J38" s="214"/>
      <c r="K38" s="111"/>
      <c r="L38" s="132"/>
      <c r="M38" s="132"/>
      <c r="N38" s="214"/>
      <c r="O38" s="214"/>
      <c r="P38" s="111"/>
      <c r="Q38" s="111"/>
      <c r="R38" s="111"/>
      <c r="S38" s="111"/>
      <c r="T38" s="226"/>
      <c r="U38" s="111"/>
      <c r="V38" s="111"/>
      <c r="W38" s="228"/>
      <c r="X38" s="111"/>
      <c r="Y38" s="111"/>
      <c r="Z38" s="132"/>
      <c r="AA38" s="132"/>
      <c r="AB38" s="214"/>
      <c r="AC38" s="132"/>
      <c r="AD38" s="132"/>
      <c r="AE38" s="132"/>
      <c r="AF38" s="246"/>
      <c r="AG38" s="111"/>
      <c r="AH38" s="228"/>
      <c r="AI38" s="5"/>
      <c r="AJ38"/>
    </row>
    <row r="39" spans="1:83" x14ac:dyDescent="0.3">
      <c r="A39" s="98" t="s">
        <v>13</v>
      </c>
      <c r="B39" s="22"/>
      <c r="C39" s="112"/>
      <c r="D39" s="111"/>
      <c r="E39" s="47"/>
      <c r="F39" s="132"/>
      <c r="G39" s="111"/>
      <c r="H39" s="132"/>
      <c r="I39" s="132"/>
      <c r="J39" s="214"/>
      <c r="K39" s="111"/>
      <c r="L39" s="132"/>
      <c r="M39" s="132"/>
      <c r="N39" s="214"/>
      <c r="O39" s="214"/>
      <c r="P39" s="111"/>
      <c r="Q39" s="111"/>
      <c r="R39" s="111"/>
      <c r="S39" s="134"/>
      <c r="T39" s="226"/>
      <c r="U39" s="111"/>
      <c r="V39" s="111"/>
      <c r="W39" s="228"/>
      <c r="X39" s="111"/>
      <c r="Y39" s="111"/>
      <c r="Z39" s="132"/>
      <c r="AA39" s="132"/>
      <c r="AB39" s="214"/>
      <c r="AC39" s="132"/>
      <c r="AD39" s="132"/>
      <c r="AE39" s="132"/>
      <c r="AF39" s="246"/>
      <c r="AG39" s="111"/>
      <c r="AH39" s="228"/>
      <c r="AI39" s="5"/>
      <c r="AJ39"/>
    </row>
    <row r="40" spans="1:83" x14ac:dyDescent="0.3">
      <c r="A40" s="98" t="s">
        <v>14</v>
      </c>
      <c r="B40" s="3"/>
      <c r="C40" s="112"/>
      <c r="D40" s="111"/>
      <c r="E40" s="47"/>
      <c r="F40" s="132"/>
      <c r="G40" s="111"/>
      <c r="H40" s="132"/>
      <c r="I40" s="132"/>
      <c r="J40" s="214"/>
      <c r="K40" s="111"/>
      <c r="L40" s="132"/>
      <c r="M40" s="132"/>
      <c r="N40" s="214"/>
      <c r="O40" s="214"/>
      <c r="P40" s="111"/>
      <c r="Q40" s="111"/>
      <c r="R40" s="111"/>
      <c r="S40" s="134"/>
      <c r="T40" s="226"/>
      <c r="U40" s="111"/>
      <c r="V40" s="111"/>
      <c r="W40" s="228"/>
      <c r="X40" s="111"/>
      <c r="Y40" s="111"/>
      <c r="Z40" s="132"/>
      <c r="AA40" s="132"/>
      <c r="AB40" s="214"/>
      <c r="AC40" s="132"/>
      <c r="AD40" s="132"/>
      <c r="AE40" s="132"/>
      <c r="AF40" s="246"/>
      <c r="AG40" s="111"/>
      <c r="AH40" s="228"/>
      <c r="AI40" s="5"/>
      <c r="AJ40"/>
    </row>
    <row r="41" spans="1:83" x14ac:dyDescent="0.3">
      <c r="A41" s="98" t="s">
        <v>15</v>
      </c>
      <c r="B41" s="3"/>
      <c r="C41" s="112"/>
      <c r="D41" s="111"/>
      <c r="E41" s="47"/>
      <c r="F41" s="132"/>
      <c r="G41" s="111"/>
      <c r="H41" s="132"/>
      <c r="I41" s="132"/>
      <c r="J41" s="214"/>
      <c r="K41" s="111"/>
      <c r="L41" s="132"/>
      <c r="M41" s="132"/>
      <c r="N41" s="214"/>
      <c r="O41" s="214"/>
      <c r="P41" s="111"/>
      <c r="Q41" s="111"/>
      <c r="R41" s="111"/>
      <c r="S41" s="134"/>
      <c r="T41" s="226"/>
      <c r="U41" s="111"/>
      <c r="V41" s="111"/>
      <c r="W41" s="228"/>
      <c r="X41" s="134" t="s">
        <v>192</v>
      </c>
      <c r="Y41" s="111"/>
      <c r="Z41" s="132"/>
      <c r="AA41" s="132"/>
      <c r="AB41" s="216" t="s">
        <v>93</v>
      </c>
      <c r="AC41" s="132"/>
      <c r="AD41" s="132"/>
      <c r="AE41" s="132"/>
      <c r="AF41" s="246"/>
      <c r="AG41" s="111"/>
      <c r="AH41" s="228"/>
      <c r="AI41" s="5"/>
      <c r="AJ41"/>
    </row>
    <row r="42" spans="1:83" x14ac:dyDescent="0.3">
      <c r="A42" s="98" t="s">
        <v>16</v>
      </c>
      <c r="B42" s="3"/>
      <c r="C42" s="112"/>
      <c r="D42" s="111"/>
      <c r="E42" s="47"/>
      <c r="F42" s="132"/>
      <c r="G42" s="111"/>
      <c r="H42" s="132"/>
      <c r="I42" s="132"/>
      <c r="J42" s="214"/>
      <c r="K42" s="111"/>
      <c r="L42" s="132"/>
      <c r="M42" s="132"/>
      <c r="N42" s="214"/>
      <c r="O42" s="214"/>
      <c r="P42" s="111"/>
      <c r="Q42" s="111"/>
      <c r="R42" s="111"/>
      <c r="S42" s="134"/>
      <c r="T42" s="226"/>
      <c r="U42" s="111"/>
      <c r="V42" s="111"/>
      <c r="W42" s="228"/>
      <c r="X42" s="111"/>
      <c r="Y42" s="111"/>
      <c r="Z42" s="132"/>
      <c r="AA42" s="132"/>
      <c r="AB42" s="214"/>
      <c r="AC42" s="132"/>
      <c r="AD42" s="132"/>
      <c r="AE42" s="132"/>
      <c r="AF42" s="246"/>
      <c r="AG42" s="111"/>
      <c r="AH42" s="228" t="s">
        <v>207</v>
      </c>
      <c r="AI42" s="5"/>
      <c r="AJ42"/>
    </row>
    <row r="43" spans="1:83" x14ac:dyDescent="0.3">
      <c r="A43" s="98" t="s">
        <v>17</v>
      </c>
      <c r="B43" s="3"/>
      <c r="C43" s="112"/>
      <c r="D43" s="111"/>
      <c r="E43" s="47"/>
      <c r="F43" s="132"/>
      <c r="G43" s="111"/>
      <c r="H43" s="132"/>
      <c r="I43" s="132"/>
      <c r="J43" s="214"/>
      <c r="K43" s="111"/>
      <c r="L43" s="132"/>
      <c r="M43" s="132"/>
      <c r="N43" s="214"/>
      <c r="O43" s="214"/>
      <c r="P43" s="111"/>
      <c r="Q43" s="111"/>
      <c r="R43" s="111"/>
      <c r="S43" s="134"/>
      <c r="T43" s="226"/>
      <c r="U43" s="111"/>
      <c r="V43" s="111"/>
      <c r="W43" s="228"/>
      <c r="X43" s="111"/>
      <c r="Y43" s="111"/>
      <c r="Z43" s="132"/>
      <c r="AA43" s="132"/>
      <c r="AB43" s="214"/>
      <c r="AC43" s="132"/>
      <c r="AD43" s="132"/>
      <c r="AE43" s="132"/>
      <c r="AF43" s="246"/>
      <c r="AG43" s="111"/>
      <c r="AH43" s="228"/>
      <c r="AI43" s="5"/>
      <c r="AJ43"/>
    </row>
    <row r="44" spans="1:83" x14ac:dyDescent="0.3">
      <c r="A44" s="98" t="s">
        <v>18</v>
      </c>
      <c r="B44" s="3"/>
      <c r="C44" s="112"/>
      <c r="D44" s="111"/>
      <c r="E44" s="47"/>
      <c r="F44" s="132"/>
      <c r="G44" s="111"/>
      <c r="H44" s="132"/>
      <c r="I44" s="132"/>
      <c r="J44" s="214" t="s">
        <v>113</v>
      </c>
      <c r="K44" s="112" t="s">
        <v>167</v>
      </c>
      <c r="L44" s="132"/>
      <c r="M44" s="132"/>
      <c r="N44" s="214" t="s">
        <v>93</v>
      </c>
      <c r="O44" s="214"/>
      <c r="P44" s="111"/>
      <c r="Q44" s="111"/>
      <c r="R44" s="111">
        <v>1</v>
      </c>
      <c r="S44" s="134"/>
      <c r="T44" s="226"/>
      <c r="U44" s="111"/>
      <c r="V44" s="111"/>
      <c r="W44" s="228"/>
      <c r="X44" s="111"/>
      <c r="Y44" s="111"/>
      <c r="Z44" s="132"/>
      <c r="AA44" s="132"/>
      <c r="AB44" s="214"/>
      <c r="AC44" s="132"/>
      <c r="AD44" s="132"/>
      <c r="AE44" s="132"/>
      <c r="AF44" s="248" t="s">
        <v>110</v>
      </c>
      <c r="AG44" s="111"/>
      <c r="AH44" s="228"/>
      <c r="AI44" s="5"/>
      <c r="AJ44"/>
    </row>
    <row r="45" spans="1:83" x14ac:dyDescent="0.3">
      <c r="A45" s="98" t="s">
        <v>19</v>
      </c>
      <c r="B45" s="3"/>
      <c r="C45" s="112"/>
      <c r="D45" s="111"/>
      <c r="E45" s="47"/>
      <c r="F45" s="132"/>
      <c r="G45" s="111"/>
      <c r="H45" s="132"/>
      <c r="I45" s="132"/>
      <c r="J45" s="214"/>
      <c r="K45" s="111"/>
      <c r="L45" s="132"/>
      <c r="M45" s="132"/>
      <c r="N45" s="214"/>
      <c r="O45" s="214"/>
      <c r="P45" s="111"/>
      <c r="Q45" s="111"/>
      <c r="R45" s="111"/>
      <c r="S45" s="134"/>
      <c r="T45" s="226"/>
      <c r="U45" s="111"/>
      <c r="V45" s="111"/>
      <c r="W45" s="228"/>
      <c r="X45" s="111"/>
      <c r="Y45" s="111"/>
      <c r="Z45" s="132"/>
      <c r="AA45" s="132"/>
      <c r="AB45" s="214"/>
      <c r="AC45" s="132"/>
      <c r="AD45" s="132"/>
      <c r="AE45" s="132"/>
      <c r="AF45" s="246"/>
      <c r="AG45" s="111"/>
      <c r="AH45" s="228"/>
      <c r="AI45" s="5"/>
      <c r="AJ45"/>
    </row>
    <row r="46" spans="1:83" x14ac:dyDescent="0.3">
      <c r="A46" s="98" t="s">
        <v>20</v>
      </c>
      <c r="B46" s="3"/>
      <c r="C46" s="112"/>
      <c r="D46" s="111"/>
      <c r="E46" s="47"/>
      <c r="F46" s="132"/>
      <c r="G46" s="111" t="s">
        <v>93</v>
      </c>
      <c r="H46" s="132"/>
      <c r="I46" s="132"/>
      <c r="J46" s="214" t="s">
        <v>113</v>
      </c>
      <c r="K46" s="111"/>
      <c r="L46" s="132"/>
      <c r="M46" s="132"/>
      <c r="N46" s="214" t="s">
        <v>93</v>
      </c>
      <c r="O46" s="214"/>
      <c r="P46" s="111"/>
      <c r="Q46" s="214" t="s">
        <v>93</v>
      </c>
      <c r="R46" s="111"/>
      <c r="S46" s="134"/>
      <c r="T46" s="226"/>
      <c r="U46" s="111" t="s">
        <v>93</v>
      </c>
      <c r="V46" s="111"/>
      <c r="W46" s="228"/>
      <c r="X46" s="134" t="s">
        <v>192</v>
      </c>
      <c r="Y46" s="111">
        <v>2</v>
      </c>
      <c r="Z46" s="132"/>
      <c r="AA46" s="132"/>
      <c r="AB46" s="214"/>
      <c r="AC46" s="132"/>
      <c r="AD46" s="132"/>
      <c r="AE46" s="132"/>
      <c r="AF46" s="248" t="s">
        <v>93</v>
      </c>
      <c r="AG46" s="111"/>
      <c r="AH46" s="228"/>
      <c r="AI46" s="5"/>
      <c r="AJ46"/>
    </row>
    <row r="47" spans="1:83" x14ac:dyDescent="0.3">
      <c r="A47" s="98" t="s">
        <v>21</v>
      </c>
      <c r="B47" s="3"/>
      <c r="C47" s="112"/>
      <c r="D47" s="111"/>
      <c r="E47" s="47"/>
      <c r="F47" s="132"/>
      <c r="G47" s="111"/>
      <c r="H47" s="132"/>
      <c r="I47" s="132"/>
      <c r="J47" s="214"/>
      <c r="K47" s="111"/>
      <c r="L47" s="132"/>
      <c r="M47" s="132"/>
      <c r="N47" s="214"/>
      <c r="O47" s="214"/>
      <c r="P47" s="111"/>
      <c r="Q47" s="111"/>
      <c r="R47" s="111"/>
      <c r="S47" s="134"/>
      <c r="T47" s="226"/>
      <c r="U47" s="111"/>
      <c r="V47" s="111"/>
      <c r="W47" s="228"/>
      <c r="X47" s="111"/>
      <c r="Y47" s="111"/>
      <c r="Z47" s="132"/>
      <c r="AA47" s="132"/>
      <c r="AB47" s="214"/>
      <c r="AC47" s="132"/>
      <c r="AD47" s="132"/>
      <c r="AE47" s="132"/>
      <c r="AF47" s="246"/>
      <c r="AG47" s="111"/>
      <c r="AH47" s="228"/>
      <c r="AI47" s="5"/>
      <c r="AJ47"/>
    </row>
    <row r="48" spans="1:83" x14ac:dyDescent="0.3">
      <c r="A48" s="98" t="s">
        <v>22</v>
      </c>
      <c r="B48" s="3"/>
      <c r="C48" s="112"/>
      <c r="D48" s="111"/>
      <c r="E48" s="47"/>
      <c r="F48" s="132"/>
      <c r="G48" s="111"/>
      <c r="H48" s="132"/>
      <c r="I48" s="132"/>
      <c r="J48" s="214"/>
      <c r="K48" s="111"/>
      <c r="L48" s="132"/>
      <c r="M48" s="132"/>
      <c r="N48" s="214"/>
      <c r="O48" s="214"/>
      <c r="P48" s="111"/>
      <c r="Q48" s="111"/>
      <c r="R48" s="111"/>
      <c r="S48" s="134"/>
      <c r="T48" s="226"/>
      <c r="U48" s="111"/>
      <c r="V48" s="111"/>
      <c r="W48" s="228"/>
      <c r="X48" s="111"/>
      <c r="Y48" s="111"/>
      <c r="Z48" s="132"/>
      <c r="AA48" s="132"/>
      <c r="AB48" s="214"/>
      <c r="AC48" s="132"/>
      <c r="AD48" s="132"/>
      <c r="AE48" s="132"/>
      <c r="AF48" s="246"/>
      <c r="AG48" s="111"/>
      <c r="AH48" s="228"/>
      <c r="AI48" s="5"/>
      <c r="AJ48"/>
    </row>
    <row r="49" spans="1:36" x14ac:dyDescent="0.3">
      <c r="A49" s="98" t="s">
        <v>23</v>
      </c>
      <c r="B49" s="3"/>
      <c r="C49" s="112"/>
      <c r="D49" s="111">
        <v>1</v>
      </c>
      <c r="E49" s="47" t="s">
        <v>203</v>
      </c>
      <c r="F49" s="132" t="s">
        <v>93</v>
      </c>
      <c r="G49" s="111"/>
      <c r="H49" s="132" t="s">
        <v>93</v>
      </c>
      <c r="I49" s="132"/>
      <c r="J49" s="214"/>
      <c r="K49" s="112" t="s">
        <v>167</v>
      </c>
      <c r="L49" s="132"/>
      <c r="M49" s="132" t="s">
        <v>93</v>
      </c>
      <c r="N49" s="214"/>
      <c r="O49" s="214"/>
      <c r="P49" s="111"/>
      <c r="Q49" s="111"/>
      <c r="R49" s="111"/>
      <c r="S49" s="134"/>
      <c r="T49" s="226"/>
      <c r="U49" s="111"/>
      <c r="V49" s="111"/>
      <c r="W49" s="230" t="s">
        <v>93</v>
      </c>
      <c r="X49" s="134" t="s">
        <v>193</v>
      </c>
      <c r="Y49" s="111">
        <v>3</v>
      </c>
      <c r="Z49" s="132">
        <v>1</v>
      </c>
      <c r="AA49" s="132"/>
      <c r="AB49" s="216" t="s">
        <v>93</v>
      </c>
      <c r="AC49" s="132" t="s">
        <v>112</v>
      </c>
      <c r="AD49" s="132"/>
      <c r="AE49" s="132"/>
      <c r="AF49" s="246"/>
      <c r="AG49" s="111"/>
      <c r="AH49" s="228"/>
      <c r="AI49" s="5"/>
      <c r="AJ49"/>
    </row>
    <row r="50" spans="1:36" x14ac:dyDescent="0.3">
      <c r="A50" s="98" t="s">
        <v>24</v>
      </c>
      <c r="B50" s="3"/>
      <c r="C50" s="112" t="s">
        <v>93</v>
      </c>
      <c r="D50" s="111"/>
      <c r="E50" s="47" t="s">
        <v>203</v>
      </c>
      <c r="F50" s="132"/>
      <c r="G50" s="111"/>
      <c r="H50" s="132"/>
      <c r="I50" s="132">
        <v>2</v>
      </c>
      <c r="J50" s="214" t="s">
        <v>112</v>
      </c>
      <c r="K50" s="112" t="s">
        <v>167</v>
      </c>
      <c r="L50" s="132" t="s">
        <v>93</v>
      </c>
      <c r="M50" s="132"/>
      <c r="N50" s="214" t="s">
        <v>93</v>
      </c>
      <c r="O50" s="214"/>
      <c r="P50" s="111" t="s">
        <v>93</v>
      </c>
      <c r="Q50" s="111" t="s">
        <v>93</v>
      </c>
      <c r="R50" s="111"/>
      <c r="S50" s="134"/>
      <c r="T50" s="226"/>
      <c r="U50" s="111" t="s">
        <v>93</v>
      </c>
      <c r="V50" s="111"/>
      <c r="W50" s="230"/>
      <c r="X50" s="134" t="s">
        <v>192</v>
      </c>
      <c r="Y50" s="111"/>
      <c r="Z50" s="132">
        <v>1</v>
      </c>
      <c r="AA50" s="132" t="s">
        <v>93</v>
      </c>
      <c r="AB50" s="216" t="s">
        <v>93</v>
      </c>
      <c r="AC50" s="132" t="s">
        <v>112</v>
      </c>
      <c r="AD50" s="132"/>
      <c r="AE50" s="132"/>
      <c r="AF50" s="246"/>
      <c r="AG50" s="111"/>
      <c r="AH50" s="228"/>
      <c r="AI50" s="5"/>
      <c r="AJ50"/>
    </row>
    <row r="51" spans="1:36" x14ac:dyDescent="0.3">
      <c r="A51" s="98" t="s">
        <v>25</v>
      </c>
      <c r="B51" s="3"/>
      <c r="C51" s="112"/>
      <c r="D51" s="111"/>
      <c r="E51" s="47"/>
      <c r="F51" s="132"/>
      <c r="G51" s="111"/>
      <c r="H51" s="132"/>
      <c r="I51" s="132"/>
      <c r="J51" s="214"/>
      <c r="K51" s="111"/>
      <c r="L51" s="132"/>
      <c r="M51" s="132"/>
      <c r="N51" s="214"/>
      <c r="O51" s="214"/>
      <c r="P51" s="111"/>
      <c r="Q51" s="111"/>
      <c r="R51" s="111"/>
      <c r="S51" s="134"/>
      <c r="T51" s="226"/>
      <c r="U51" s="111"/>
      <c r="V51" s="111"/>
      <c r="W51" s="230"/>
      <c r="X51" s="111"/>
      <c r="Y51" s="111"/>
      <c r="Z51" s="132"/>
      <c r="AA51" s="132"/>
      <c r="AB51" s="214"/>
      <c r="AC51" s="132"/>
      <c r="AD51" s="132"/>
      <c r="AE51" s="132"/>
      <c r="AF51" s="246"/>
      <c r="AG51" s="111"/>
      <c r="AH51" s="228"/>
      <c r="AI51" s="5"/>
      <c r="AJ51"/>
    </row>
    <row r="52" spans="1:36" x14ac:dyDescent="0.3">
      <c r="A52" s="98" t="s">
        <v>26</v>
      </c>
      <c r="B52" s="3"/>
      <c r="C52" s="112" t="s">
        <v>93</v>
      </c>
      <c r="D52" s="111">
        <v>1</v>
      </c>
      <c r="E52" s="47" t="s">
        <v>203</v>
      </c>
      <c r="F52" s="132" t="s">
        <v>93</v>
      </c>
      <c r="G52" s="111"/>
      <c r="H52" s="132" t="s">
        <v>93</v>
      </c>
      <c r="I52" s="132">
        <v>1</v>
      </c>
      <c r="J52" s="214"/>
      <c r="K52" s="112" t="s">
        <v>167</v>
      </c>
      <c r="L52" s="132" t="s">
        <v>93</v>
      </c>
      <c r="M52" s="132"/>
      <c r="N52" s="214" t="s">
        <v>93</v>
      </c>
      <c r="O52" s="216" t="s">
        <v>93</v>
      </c>
      <c r="P52" s="111" t="s">
        <v>93</v>
      </c>
      <c r="Q52" s="111"/>
      <c r="R52" s="111">
        <v>1</v>
      </c>
      <c r="S52" s="133" t="s">
        <v>110</v>
      </c>
      <c r="T52" s="226"/>
      <c r="U52" s="197" t="s">
        <v>110</v>
      </c>
      <c r="V52" s="197"/>
      <c r="W52" s="230" t="s">
        <v>93</v>
      </c>
      <c r="X52" s="134" t="s">
        <v>193</v>
      </c>
      <c r="Y52" s="111">
        <v>1</v>
      </c>
      <c r="Z52" s="132"/>
      <c r="AA52" s="132" t="s">
        <v>93</v>
      </c>
      <c r="AB52" s="214"/>
      <c r="AC52" s="132" t="s">
        <v>112</v>
      </c>
      <c r="AD52" s="132" t="s">
        <v>93</v>
      </c>
      <c r="AE52" s="132"/>
      <c r="AF52" s="248" t="s">
        <v>93</v>
      </c>
      <c r="AG52" s="111"/>
      <c r="AH52" s="228" t="s">
        <v>208</v>
      </c>
      <c r="AI52" s="5"/>
      <c r="AJ52"/>
    </row>
    <row r="53" spans="1:36" x14ac:dyDescent="0.3">
      <c r="A53" s="98" t="s">
        <v>27</v>
      </c>
      <c r="B53" s="3"/>
      <c r="C53" s="112"/>
      <c r="D53" s="111"/>
      <c r="E53" s="47"/>
      <c r="F53" s="132"/>
      <c r="G53" s="111"/>
      <c r="H53" s="132"/>
      <c r="I53" s="132"/>
      <c r="J53" s="214"/>
      <c r="K53" s="111"/>
      <c r="L53" s="132"/>
      <c r="M53" s="132"/>
      <c r="N53" s="214"/>
      <c r="O53" s="214"/>
      <c r="P53" s="111"/>
      <c r="Q53" s="111"/>
      <c r="R53" s="111"/>
      <c r="S53" s="134"/>
      <c r="T53" s="226"/>
      <c r="U53" s="111"/>
      <c r="V53" s="111"/>
      <c r="W53" s="228"/>
      <c r="X53" s="111"/>
      <c r="Y53" s="111"/>
      <c r="Z53" s="132"/>
      <c r="AA53" s="132"/>
      <c r="AB53" s="214"/>
      <c r="AC53" s="132"/>
      <c r="AD53" s="132"/>
      <c r="AE53" s="132"/>
      <c r="AF53" s="246"/>
      <c r="AG53" s="111"/>
      <c r="AH53" s="228"/>
      <c r="AI53" s="5"/>
      <c r="AJ53"/>
    </row>
    <row r="54" spans="1:36" x14ac:dyDescent="0.3">
      <c r="A54" s="98" t="s">
        <v>28</v>
      </c>
      <c r="B54" s="3"/>
      <c r="C54" s="112"/>
      <c r="D54" s="111">
        <v>1</v>
      </c>
      <c r="E54" s="47"/>
      <c r="F54" s="132"/>
      <c r="G54" s="111"/>
      <c r="H54" s="132"/>
      <c r="I54" s="132"/>
      <c r="J54" s="214"/>
      <c r="K54" s="111"/>
      <c r="L54" s="132"/>
      <c r="M54" s="132" t="s">
        <v>93</v>
      </c>
      <c r="N54" s="214"/>
      <c r="O54" s="216" t="s">
        <v>93</v>
      </c>
      <c r="P54" s="111"/>
      <c r="Q54" s="111"/>
      <c r="R54" s="111"/>
      <c r="S54" s="134"/>
      <c r="T54" s="226"/>
      <c r="U54" s="111"/>
      <c r="V54" s="111"/>
      <c r="W54" s="228"/>
      <c r="X54" s="111"/>
      <c r="Y54" s="111"/>
      <c r="Z54" s="132"/>
      <c r="AA54" s="132"/>
      <c r="AB54" s="216" t="s">
        <v>93</v>
      </c>
      <c r="AC54" s="132"/>
      <c r="AD54" s="132" t="s">
        <v>93</v>
      </c>
      <c r="AE54" s="132"/>
      <c r="AF54" s="246"/>
      <c r="AG54" s="111"/>
      <c r="AH54" s="228"/>
      <c r="AI54" s="5"/>
      <c r="AJ54"/>
    </row>
    <row r="55" spans="1:36" x14ac:dyDescent="0.3">
      <c r="A55" s="98" t="s">
        <v>29</v>
      </c>
      <c r="B55" s="3"/>
      <c r="C55" s="112"/>
      <c r="D55" s="111"/>
      <c r="E55" s="47"/>
      <c r="F55" s="132"/>
      <c r="G55" s="111"/>
      <c r="H55" s="132"/>
      <c r="I55" s="132"/>
      <c r="J55" s="214"/>
      <c r="K55" s="111"/>
      <c r="L55" s="132"/>
      <c r="M55" s="132"/>
      <c r="N55" s="214"/>
      <c r="O55" s="214"/>
      <c r="P55" s="111"/>
      <c r="Q55" s="111"/>
      <c r="R55" s="111"/>
      <c r="S55" s="134"/>
      <c r="T55" s="226"/>
      <c r="U55" s="111"/>
      <c r="V55" s="111"/>
      <c r="W55" s="228"/>
      <c r="X55" s="111"/>
      <c r="Y55" s="111"/>
      <c r="Z55" s="132"/>
      <c r="AA55" s="132"/>
      <c r="AB55" s="214"/>
      <c r="AC55" s="132"/>
      <c r="AD55" s="132"/>
      <c r="AE55" s="132"/>
      <c r="AF55" s="246"/>
      <c r="AG55" s="111"/>
      <c r="AH55" s="228"/>
      <c r="AI55" s="5"/>
      <c r="AJ55"/>
    </row>
    <row r="56" spans="1:36" x14ac:dyDescent="0.3">
      <c r="A56" s="98" t="s">
        <v>30</v>
      </c>
      <c r="B56" s="3"/>
      <c r="C56" s="112"/>
      <c r="D56" s="111"/>
      <c r="E56" s="47"/>
      <c r="F56" s="132"/>
      <c r="G56" s="111"/>
      <c r="H56" s="132"/>
      <c r="I56" s="132"/>
      <c r="J56" s="214" t="s">
        <v>112</v>
      </c>
      <c r="K56" s="111"/>
      <c r="L56" s="132"/>
      <c r="M56" s="132"/>
      <c r="N56" s="214"/>
      <c r="O56" s="214"/>
      <c r="P56" s="111"/>
      <c r="Q56" s="111"/>
      <c r="R56" s="111"/>
      <c r="S56" s="134"/>
      <c r="T56" s="226"/>
      <c r="U56" s="111"/>
      <c r="V56" s="111"/>
      <c r="W56" s="228"/>
      <c r="X56" s="111"/>
      <c r="Y56" s="111"/>
      <c r="Z56" s="132"/>
      <c r="AA56" s="132"/>
      <c r="AB56" s="214"/>
      <c r="AC56" s="132"/>
      <c r="AD56" s="132"/>
      <c r="AE56" s="132"/>
      <c r="AF56" s="246"/>
      <c r="AG56" s="111"/>
      <c r="AH56" s="228"/>
      <c r="AI56" s="5"/>
      <c r="AJ56"/>
    </row>
    <row r="57" spans="1:36" x14ac:dyDescent="0.3">
      <c r="A57" s="98"/>
      <c r="B57" s="3"/>
      <c r="C57" s="112"/>
      <c r="D57" s="111"/>
      <c r="E57" s="47"/>
      <c r="F57" s="132"/>
      <c r="G57" s="111"/>
      <c r="H57" s="132"/>
      <c r="I57" s="132"/>
      <c r="J57" s="214"/>
      <c r="K57" s="111"/>
      <c r="L57" s="132"/>
      <c r="M57" s="132"/>
      <c r="N57" s="214"/>
      <c r="O57" s="214"/>
      <c r="P57" s="111"/>
      <c r="Q57" s="111"/>
      <c r="R57" s="111"/>
      <c r="S57" s="134"/>
      <c r="T57" s="226"/>
      <c r="U57" s="111"/>
      <c r="V57" s="111"/>
      <c r="W57" s="228"/>
      <c r="X57" s="111"/>
      <c r="Y57" s="111"/>
      <c r="Z57" s="282">
        <v>3</v>
      </c>
      <c r="AA57" s="282" t="s">
        <v>197</v>
      </c>
      <c r="AB57" s="214"/>
      <c r="AC57" s="132"/>
      <c r="AD57" s="132"/>
      <c r="AE57" s="132"/>
      <c r="AF57" s="246"/>
      <c r="AG57" s="111"/>
      <c r="AH57" s="228"/>
      <c r="AI57" s="5"/>
      <c r="AJ57"/>
    </row>
    <row r="58" spans="1:36" x14ac:dyDescent="0.3">
      <c r="A58" s="85" t="s">
        <v>31</v>
      </c>
      <c r="B58" s="3"/>
      <c r="C58" s="113" t="s">
        <v>154</v>
      </c>
      <c r="D58" s="111"/>
      <c r="E58" s="47"/>
      <c r="F58" s="132"/>
      <c r="G58" s="111"/>
      <c r="H58" s="132"/>
      <c r="I58" s="132"/>
      <c r="J58" s="214"/>
      <c r="K58" s="111"/>
      <c r="L58" s="132"/>
      <c r="M58" s="132"/>
      <c r="N58" s="282" t="s">
        <v>185</v>
      </c>
      <c r="O58" s="214"/>
      <c r="P58" s="111"/>
      <c r="Q58" s="111"/>
      <c r="R58" s="111"/>
      <c r="S58" s="134"/>
      <c r="T58" s="226"/>
      <c r="U58" s="111"/>
      <c r="V58" s="111"/>
      <c r="W58" s="228"/>
      <c r="X58" s="285" t="s">
        <v>194</v>
      </c>
      <c r="Y58" s="111"/>
      <c r="Z58" s="282" t="s">
        <v>220</v>
      </c>
      <c r="AA58" s="132"/>
      <c r="AB58" s="214"/>
      <c r="AC58" s="132"/>
      <c r="AD58" s="132"/>
      <c r="AE58" s="132"/>
      <c r="AF58" s="246"/>
      <c r="AG58" s="111"/>
      <c r="AH58" s="228"/>
      <c r="AI58" s="5"/>
      <c r="AJ58"/>
    </row>
    <row r="59" spans="1:36" x14ac:dyDescent="0.3">
      <c r="A59" s="85"/>
      <c r="B59" s="3"/>
      <c r="C59" s="112"/>
      <c r="D59" s="111"/>
      <c r="E59" s="47"/>
      <c r="F59" s="132"/>
      <c r="G59" s="111"/>
      <c r="H59" s="132"/>
      <c r="I59" s="132"/>
      <c r="J59" s="214"/>
      <c r="K59" s="283" t="s">
        <v>172</v>
      </c>
      <c r="L59" s="132"/>
      <c r="M59" s="132"/>
      <c r="N59" s="214"/>
      <c r="O59" s="214"/>
      <c r="P59" s="111"/>
      <c r="Q59" s="111"/>
      <c r="R59" s="284"/>
      <c r="S59" s="134"/>
      <c r="T59" s="226"/>
      <c r="U59" s="111"/>
      <c r="V59" s="111"/>
      <c r="W59" s="228"/>
      <c r="X59" s="111"/>
      <c r="Y59" s="286">
        <v>2</v>
      </c>
      <c r="Z59" s="132"/>
      <c r="AA59" s="132"/>
      <c r="AB59" s="214"/>
      <c r="AC59" s="132"/>
      <c r="AD59" s="132"/>
      <c r="AE59" s="132"/>
      <c r="AF59" s="246"/>
      <c r="AG59" s="111"/>
      <c r="AH59" s="228"/>
      <c r="AI59" s="5"/>
      <c r="AJ59"/>
    </row>
    <row r="60" spans="1:36" x14ac:dyDescent="0.3">
      <c r="A60" s="98"/>
      <c r="B60" s="3"/>
      <c r="C60" s="112"/>
      <c r="D60" s="111"/>
      <c r="E60" s="47"/>
      <c r="F60" s="132"/>
      <c r="G60" s="111"/>
      <c r="H60" s="132"/>
      <c r="I60" s="132"/>
      <c r="J60" s="214"/>
      <c r="K60" s="112"/>
      <c r="L60" s="132"/>
      <c r="M60" s="132"/>
      <c r="N60" s="214"/>
      <c r="O60" s="214"/>
      <c r="P60" s="111"/>
      <c r="Q60" s="111"/>
      <c r="R60" s="111"/>
      <c r="S60" s="134"/>
      <c r="T60" s="226"/>
      <c r="U60" s="111"/>
      <c r="V60" s="111"/>
      <c r="W60" s="228"/>
      <c r="X60" s="111"/>
      <c r="Y60" s="232" t="s">
        <v>196</v>
      </c>
      <c r="Z60" s="132"/>
      <c r="AA60" s="132"/>
      <c r="AB60" s="214"/>
      <c r="AC60" s="132"/>
      <c r="AD60" s="132"/>
      <c r="AE60" s="132"/>
      <c r="AF60" s="246"/>
      <c r="AG60" s="111"/>
      <c r="AH60" s="228"/>
      <c r="AI60" s="5"/>
      <c r="AJ60"/>
    </row>
    <row r="61" spans="1:36" x14ac:dyDescent="0.3">
      <c r="A61" s="84" t="s">
        <v>32</v>
      </c>
      <c r="B61" s="3"/>
      <c r="C61" s="112"/>
      <c r="D61" s="111"/>
      <c r="E61" s="47"/>
      <c r="F61" s="132"/>
      <c r="G61" s="111"/>
      <c r="H61" s="132"/>
      <c r="I61" s="132"/>
      <c r="J61" s="214"/>
      <c r="K61" s="111"/>
      <c r="L61" s="132"/>
      <c r="M61" s="132"/>
      <c r="N61" s="214"/>
      <c r="O61" s="214"/>
      <c r="P61" s="111"/>
      <c r="Q61" s="111"/>
      <c r="R61" s="111"/>
      <c r="S61" s="134"/>
      <c r="T61" s="226"/>
      <c r="U61" s="111"/>
      <c r="V61" s="111"/>
      <c r="W61" s="228"/>
      <c r="X61" s="111"/>
      <c r="Y61" s="111"/>
      <c r="Z61" s="132"/>
      <c r="AA61" s="132"/>
      <c r="AB61" s="214"/>
      <c r="AC61" s="132"/>
      <c r="AD61" s="132"/>
      <c r="AE61" s="132"/>
      <c r="AF61" s="246"/>
      <c r="AG61" s="111"/>
      <c r="AH61" s="228"/>
      <c r="AI61" s="5"/>
      <c r="AJ61"/>
    </row>
    <row r="62" spans="1:36" x14ac:dyDescent="0.3">
      <c r="A62" s="84" t="s">
        <v>11</v>
      </c>
      <c r="B62" s="29"/>
      <c r="C62" s="112"/>
      <c r="D62" s="111"/>
      <c r="E62" s="47"/>
      <c r="F62" s="132"/>
      <c r="G62" s="111"/>
      <c r="H62" s="132"/>
      <c r="I62" s="132"/>
      <c r="J62" s="214"/>
      <c r="K62" s="111"/>
      <c r="L62" s="132"/>
      <c r="M62" s="132"/>
      <c r="N62" s="214"/>
      <c r="O62" s="214"/>
      <c r="P62" s="111"/>
      <c r="Q62" s="111"/>
      <c r="R62" s="111"/>
      <c r="S62" s="134"/>
      <c r="T62" s="226"/>
      <c r="U62" s="111"/>
      <c r="V62" s="111"/>
      <c r="W62" s="228"/>
      <c r="X62" s="111"/>
      <c r="Y62" s="111"/>
      <c r="Z62" s="132"/>
      <c r="AA62" s="132"/>
      <c r="AB62" s="214"/>
      <c r="AC62" s="132"/>
      <c r="AD62" s="132"/>
      <c r="AE62" s="132"/>
      <c r="AF62" s="246"/>
      <c r="AG62" s="111"/>
      <c r="AH62" s="228"/>
      <c r="AI62" s="5"/>
      <c r="AJ62"/>
    </row>
    <row r="63" spans="1:36" x14ac:dyDescent="0.3">
      <c r="A63" s="4" t="s">
        <v>72</v>
      </c>
      <c r="B63" s="3"/>
      <c r="C63" s="112"/>
      <c r="D63" s="111"/>
      <c r="E63" s="47"/>
      <c r="F63" s="132" t="s">
        <v>93</v>
      </c>
      <c r="G63" s="197" t="s">
        <v>110</v>
      </c>
      <c r="H63" s="132" t="s">
        <v>93</v>
      </c>
      <c r="I63" s="132"/>
      <c r="J63" s="214" t="s">
        <v>112</v>
      </c>
      <c r="K63" s="112" t="s">
        <v>167</v>
      </c>
      <c r="L63" s="132"/>
      <c r="M63" s="132"/>
      <c r="N63" s="214" t="s">
        <v>93</v>
      </c>
      <c r="O63" s="216" t="s">
        <v>93</v>
      </c>
      <c r="P63" s="111"/>
      <c r="Q63" s="111"/>
      <c r="R63" s="111">
        <v>1</v>
      </c>
      <c r="S63" s="134"/>
      <c r="T63" s="226"/>
      <c r="U63" s="111"/>
      <c r="V63" s="111"/>
      <c r="W63" s="228"/>
      <c r="X63" s="111"/>
      <c r="Y63" s="111"/>
      <c r="Z63" s="132"/>
      <c r="AA63" s="132"/>
      <c r="AB63" s="214"/>
      <c r="AC63" s="132"/>
      <c r="AD63" s="132"/>
      <c r="AE63" s="132"/>
      <c r="AF63" s="246"/>
      <c r="AG63" s="111"/>
      <c r="AH63" s="228"/>
      <c r="AI63" s="5"/>
      <c r="AJ63"/>
    </row>
    <row r="64" spans="1:36" x14ac:dyDescent="0.3">
      <c r="A64" s="4" t="s">
        <v>73</v>
      </c>
      <c r="B64" s="22"/>
      <c r="C64" s="112"/>
      <c r="D64" s="111"/>
      <c r="E64" s="47"/>
      <c r="F64" s="132"/>
      <c r="G64" s="111"/>
      <c r="H64" s="132"/>
      <c r="I64" s="132"/>
      <c r="J64" s="214"/>
      <c r="K64" s="111"/>
      <c r="L64" s="132"/>
      <c r="M64" s="132"/>
      <c r="N64" s="214"/>
      <c r="O64" s="214"/>
      <c r="P64" s="111"/>
      <c r="Q64" s="111"/>
      <c r="R64" s="111"/>
      <c r="S64" s="134"/>
      <c r="T64" s="226"/>
      <c r="U64" s="111"/>
      <c r="V64" s="111"/>
      <c r="W64" s="228"/>
      <c r="X64" s="111"/>
      <c r="Y64" s="111"/>
      <c r="Z64" s="132"/>
      <c r="AA64" s="132"/>
      <c r="AB64" s="214"/>
      <c r="AC64" s="132"/>
      <c r="AD64" s="132"/>
      <c r="AE64" s="132"/>
      <c r="AF64" s="246"/>
      <c r="AG64" s="111"/>
      <c r="AH64" s="228"/>
      <c r="AI64" s="5"/>
      <c r="AJ64"/>
    </row>
    <row r="65" spans="1:48" x14ac:dyDescent="0.3">
      <c r="A65" s="4" t="s">
        <v>70</v>
      </c>
      <c r="B65" s="22"/>
      <c r="C65" s="112"/>
      <c r="D65" s="111">
        <v>1</v>
      </c>
      <c r="E65" s="47"/>
      <c r="F65" s="132"/>
      <c r="G65" s="197" t="s">
        <v>110</v>
      </c>
      <c r="H65" s="132" t="s">
        <v>93</v>
      </c>
      <c r="I65" s="132">
        <v>1</v>
      </c>
      <c r="J65" s="214"/>
      <c r="K65" s="111"/>
      <c r="L65" s="132"/>
      <c r="M65" s="132" t="s">
        <v>93</v>
      </c>
      <c r="N65" s="214" t="s">
        <v>93</v>
      </c>
      <c r="O65" s="216" t="s">
        <v>93</v>
      </c>
      <c r="P65" s="111" t="s">
        <v>93</v>
      </c>
      <c r="Q65" s="111"/>
      <c r="R65" s="111"/>
      <c r="S65" s="112" t="s">
        <v>109</v>
      </c>
      <c r="T65" s="227" t="s">
        <v>110</v>
      </c>
      <c r="U65" s="197" t="s">
        <v>110</v>
      </c>
      <c r="V65" s="197"/>
      <c r="W65" s="228"/>
      <c r="X65" s="111"/>
      <c r="Y65" s="111"/>
      <c r="Z65" s="132">
        <v>1</v>
      </c>
      <c r="AA65" s="132"/>
      <c r="AB65" s="216" t="s">
        <v>93</v>
      </c>
      <c r="AC65" s="132" t="s">
        <v>112</v>
      </c>
      <c r="AD65" s="132" t="s">
        <v>93</v>
      </c>
      <c r="AE65" s="132" t="s">
        <v>203</v>
      </c>
      <c r="AF65" s="246"/>
      <c r="AG65" s="111"/>
      <c r="AH65" s="228" t="s">
        <v>207</v>
      </c>
      <c r="AI65" s="5"/>
      <c r="AJ65"/>
    </row>
    <row r="66" spans="1:48" x14ac:dyDescent="0.3">
      <c r="A66" s="4" t="s">
        <v>74</v>
      </c>
      <c r="B66" s="3"/>
      <c r="C66" s="112"/>
      <c r="D66" s="111">
        <v>1</v>
      </c>
      <c r="E66" s="47" t="s">
        <v>203</v>
      </c>
      <c r="F66" s="132"/>
      <c r="G66" s="111"/>
      <c r="H66" s="132"/>
      <c r="I66" s="132">
        <v>1</v>
      </c>
      <c r="J66" s="214" t="s">
        <v>113</v>
      </c>
      <c r="K66" s="112" t="s">
        <v>167</v>
      </c>
      <c r="L66" s="132"/>
      <c r="M66" s="132"/>
      <c r="N66" s="214" t="s">
        <v>93</v>
      </c>
      <c r="O66" s="214"/>
      <c r="P66" s="111"/>
      <c r="Q66" s="111"/>
      <c r="R66" s="111"/>
      <c r="S66" s="134"/>
      <c r="T66" s="226"/>
      <c r="U66" s="197" t="s">
        <v>110</v>
      </c>
      <c r="V66" s="197"/>
      <c r="W66" s="228"/>
      <c r="X66" s="134" t="s">
        <v>192</v>
      </c>
      <c r="Y66" s="111"/>
      <c r="Z66" s="132">
        <v>1</v>
      </c>
      <c r="AA66" s="132"/>
      <c r="AB66" s="214"/>
      <c r="AC66" s="132"/>
      <c r="AD66" s="132" t="s">
        <v>93</v>
      </c>
      <c r="AE66" s="132" t="s">
        <v>203</v>
      </c>
      <c r="AF66" s="246"/>
      <c r="AG66" s="111"/>
      <c r="AH66" s="228" t="s">
        <v>207</v>
      </c>
      <c r="AI66" s="5"/>
      <c r="AJ66"/>
    </row>
    <row r="67" spans="1:48" x14ac:dyDescent="0.3">
      <c r="A67" s="4" t="s">
        <v>75</v>
      </c>
      <c r="B67" s="3"/>
      <c r="C67" s="112" t="s">
        <v>93</v>
      </c>
      <c r="D67" s="111">
        <v>1</v>
      </c>
      <c r="E67" s="47" t="s">
        <v>112</v>
      </c>
      <c r="F67" s="132"/>
      <c r="G67" s="111"/>
      <c r="H67" s="132" t="s">
        <v>93</v>
      </c>
      <c r="I67" s="132">
        <v>1</v>
      </c>
      <c r="J67" s="214" t="s">
        <v>113</v>
      </c>
      <c r="K67" s="112" t="s">
        <v>167</v>
      </c>
      <c r="L67" s="132" t="s">
        <v>93</v>
      </c>
      <c r="M67" s="132"/>
      <c r="N67" s="214" t="s">
        <v>93</v>
      </c>
      <c r="O67" s="214"/>
      <c r="P67" s="111"/>
      <c r="Q67" s="111"/>
      <c r="R67" s="111">
        <v>1</v>
      </c>
      <c r="S67" s="134"/>
      <c r="T67" s="226"/>
      <c r="U67" s="111" t="s">
        <v>93</v>
      </c>
      <c r="V67" s="111"/>
      <c r="W67" s="228"/>
      <c r="X67" s="111"/>
      <c r="Y67" s="111"/>
      <c r="Z67" s="132"/>
      <c r="AA67" s="132" t="s">
        <v>93</v>
      </c>
      <c r="AB67" s="216" t="s">
        <v>93</v>
      </c>
      <c r="AC67" s="132"/>
      <c r="AD67" s="132" t="s">
        <v>93</v>
      </c>
      <c r="AE67" s="132"/>
      <c r="AF67" s="246"/>
      <c r="AG67" s="197" t="s">
        <v>110</v>
      </c>
      <c r="AH67" s="228" t="s">
        <v>208</v>
      </c>
      <c r="AI67" s="5"/>
      <c r="AJ67"/>
    </row>
    <row r="68" spans="1:48" x14ac:dyDescent="0.3">
      <c r="A68" s="98" t="s">
        <v>33</v>
      </c>
      <c r="B68" s="3"/>
      <c r="C68" s="112"/>
      <c r="D68" s="111"/>
      <c r="E68" s="47"/>
      <c r="F68" s="132"/>
      <c r="G68" s="111"/>
      <c r="H68" s="132"/>
      <c r="I68" s="132"/>
      <c r="J68" s="214"/>
      <c r="K68" s="138" t="s">
        <v>173</v>
      </c>
      <c r="L68" s="132"/>
      <c r="M68" s="132"/>
      <c r="N68" s="214"/>
      <c r="O68" s="214"/>
      <c r="P68" s="111"/>
      <c r="Q68" s="111"/>
      <c r="R68" s="111"/>
      <c r="S68" s="134"/>
      <c r="T68" s="226"/>
      <c r="U68" s="111"/>
      <c r="V68" s="111"/>
      <c r="W68" s="228"/>
      <c r="X68" s="111"/>
      <c r="Y68" s="111"/>
      <c r="Z68" s="132"/>
      <c r="AA68" s="132"/>
      <c r="AB68" s="214"/>
      <c r="AC68" s="132"/>
      <c r="AD68" s="132"/>
      <c r="AE68" s="132"/>
      <c r="AF68" s="246"/>
      <c r="AG68" s="111"/>
      <c r="AH68" s="228"/>
      <c r="AI68" s="5"/>
      <c r="AJ68"/>
    </row>
    <row r="69" spans="1:48" x14ac:dyDescent="0.3">
      <c r="A69" s="4" t="s">
        <v>71</v>
      </c>
      <c r="B69" s="3"/>
      <c r="C69" s="112"/>
      <c r="D69" s="111"/>
      <c r="E69" s="47" t="s">
        <v>203</v>
      </c>
      <c r="F69" s="132" t="s">
        <v>93</v>
      </c>
      <c r="G69" s="197" t="s">
        <v>109</v>
      </c>
      <c r="H69" s="132"/>
      <c r="I69" s="132">
        <v>1</v>
      </c>
      <c r="J69" s="214"/>
      <c r="K69" s="112" t="s">
        <v>167</v>
      </c>
      <c r="L69" s="222" t="s">
        <v>110</v>
      </c>
      <c r="M69" s="222"/>
      <c r="N69" s="214" t="s">
        <v>93</v>
      </c>
      <c r="O69" s="214"/>
      <c r="P69" s="111"/>
      <c r="Q69" s="111"/>
      <c r="R69" s="111">
        <v>1</v>
      </c>
      <c r="S69" s="112" t="s">
        <v>93</v>
      </c>
      <c r="T69" s="226"/>
      <c r="U69" s="111"/>
      <c r="V69" s="111"/>
      <c r="W69" s="228"/>
      <c r="X69" s="134" t="s">
        <v>193</v>
      </c>
      <c r="Y69" s="111">
        <v>2</v>
      </c>
      <c r="Z69" s="132">
        <v>1</v>
      </c>
      <c r="AA69" s="132" t="s">
        <v>93</v>
      </c>
      <c r="AB69" s="214"/>
      <c r="AC69" s="132"/>
      <c r="AD69" s="132" t="s">
        <v>93</v>
      </c>
      <c r="AE69" s="132"/>
      <c r="AF69" s="248" t="s">
        <v>110</v>
      </c>
      <c r="AG69" s="111"/>
      <c r="AH69" s="228" t="s">
        <v>207</v>
      </c>
      <c r="AI69" s="9"/>
      <c r="AJ69"/>
    </row>
    <row r="70" spans="1:48" x14ac:dyDescent="0.3">
      <c r="A70" s="4" t="s">
        <v>76</v>
      </c>
      <c r="B70" s="3"/>
      <c r="C70" s="112"/>
      <c r="D70" s="111"/>
      <c r="E70" s="47" t="s">
        <v>203</v>
      </c>
      <c r="F70" s="132"/>
      <c r="G70" s="111"/>
      <c r="H70" s="132"/>
      <c r="I70" s="132"/>
      <c r="J70" s="214" t="s">
        <v>112</v>
      </c>
      <c r="K70" s="112" t="s">
        <v>167</v>
      </c>
      <c r="L70" s="132"/>
      <c r="M70" s="132"/>
      <c r="N70" s="214"/>
      <c r="O70" s="214"/>
      <c r="P70" s="111"/>
      <c r="Q70" s="111"/>
      <c r="R70" s="111"/>
      <c r="S70" s="134"/>
      <c r="T70" s="226"/>
      <c r="U70" s="111"/>
      <c r="V70" s="111"/>
      <c r="W70" s="228"/>
      <c r="X70" s="111"/>
      <c r="Y70" s="111"/>
      <c r="Z70" s="132"/>
      <c r="AA70" s="132"/>
      <c r="AB70" s="214"/>
      <c r="AC70" s="132" t="s">
        <v>112</v>
      </c>
      <c r="AD70" s="132"/>
      <c r="AE70" s="132"/>
      <c r="AF70" s="246"/>
      <c r="AG70" s="111"/>
      <c r="AH70" s="228"/>
      <c r="AI70" s="5"/>
      <c r="AJ70"/>
    </row>
    <row r="71" spans="1:48" x14ac:dyDescent="0.3">
      <c r="A71" s="4" t="s">
        <v>77</v>
      </c>
      <c r="B71" s="3"/>
      <c r="C71" s="112"/>
      <c r="D71" s="111"/>
      <c r="E71" s="47" t="s">
        <v>203</v>
      </c>
      <c r="F71" s="132"/>
      <c r="G71" s="111"/>
      <c r="H71" s="132"/>
      <c r="I71" s="132"/>
      <c r="J71" s="214"/>
      <c r="K71" s="112" t="s">
        <v>167</v>
      </c>
      <c r="L71" s="132"/>
      <c r="M71" s="132"/>
      <c r="N71" s="214" t="s">
        <v>93</v>
      </c>
      <c r="O71" s="214"/>
      <c r="P71" s="111"/>
      <c r="Q71" s="111"/>
      <c r="R71" s="111"/>
      <c r="S71" s="134"/>
      <c r="T71" s="226"/>
      <c r="U71" s="197" t="s">
        <v>109</v>
      </c>
      <c r="V71" s="197"/>
      <c r="W71" s="228"/>
      <c r="X71" s="134" t="s">
        <v>192</v>
      </c>
      <c r="Y71" s="111"/>
      <c r="Z71" s="132">
        <v>1</v>
      </c>
      <c r="AA71" s="132"/>
      <c r="AB71" s="214"/>
      <c r="AC71" s="132" t="s">
        <v>112</v>
      </c>
      <c r="AD71" s="132"/>
      <c r="AE71" s="132"/>
      <c r="AF71" s="246"/>
      <c r="AG71" s="111"/>
      <c r="AH71" s="228"/>
      <c r="AI71" s="9"/>
      <c r="AJ71"/>
    </row>
    <row r="72" spans="1:48" x14ac:dyDescent="0.3">
      <c r="A72" s="4" t="s">
        <v>78</v>
      </c>
      <c r="B72" s="3"/>
      <c r="C72" s="112"/>
      <c r="D72" s="111"/>
      <c r="E72" s="47"/>
      <c r="F72" s="132"/>
      <c r="G72" s="111"/>
      <c r="H72" s="132"/>
      <c r="I72" s="132"/>
      <c r="J72" s="214"/>
      <c r="K72" s="112" t="s">
        <v>167</v>
      </c>
      <c r="L72" s="132"/>
      <c r="M72" s="132"/>
      <c r="N72" s="214" t="s">
        <v>93</v>
      </c>
      <c r="O72" s="214"/>
      <c r="P72" s="111" t="s">
        <v>93</v>
      </c>
      <c r="Q72" s="111"/>
      <c r="R72" s="111"/>
      <c r="S72" s="134"/>
      <c r="T72" s="226"/>
      <c r="U72" s="111"/>
      <c r="V72" s="111"/>
      <c r="W72" s="228"/>
      <c r="X72" s="111"/>
      <c r="Y72" s="111"/>
      <c r="Z72" s="132">
        <v>1</v>
      </c>
      <c r="AA72" s="132"/>
      <c r="AB72" s="214"/>
      <c r="AC72" s="132"/>
      <c r="AD72" s="132"/>
      <c r="AE72" s="132"/>
      <c r="AF72" s="248" t="s">
        <v>93</v>
      </c>
      <c r="AG72" s="111"/>
      <c r="AH72" s="228"/>
      <c r="AI72" s="5"/>
      <c r="AJ72"/>
    </row>
    <row r="73" spans="1:48" x14ac:dyDescent="0.3">
      <c r="A73" s="4" t="s">
        <v>79</v>
      </c>
      <c r="B73" s="3"/>
      <c r="C73" s="112"/>
      <c r="D73" s="111"/>
      <c r="E73" s="47"/>
      <c r="F73" s="132"/>
      <c r="G73" s="111" t="s">
        <v>93</v>
      </c>
      <c r="H73" s="132"/>
      <c r="I73" s="132">
        <v>2</v>
      </c>
      <c r="J73" s="214"/>
      <c r="K73" s="111"/>
      <c r="L73" s="132"/>
      <c r="M73" s="132"/>
      <c r="N73" s="214"/>
      <c r="O73" s="214"/>
      <c r="P73" s="111"/>
      <c r="Q73" s="111"/>
      <c r="R73" s="111"/>
      <c r="S73" s="134"/>
      <c r="T73" s="226"/>
      <c r="U73" s="111"/>
      <c r="V73" s="111"/>
      <c r="W73" s="228"/>
      <c r="X73" s="134" t="s">
        <v>193</v>
      </c>
      <c r="Y73" s="111"/>
      <c r="Z73" s="132"/>
      <c r="AA73" s="132"/>
      <c r="AB73" s="214"/>
      <c r="AC73" s="132"/>
      <c r="AD73" s="132"/>
      <c r="AE73" s="132"/>
      <c r="AF73" s="248" t="s">
        <v>93</v>
      </c>
      <c r="AG73" s="111"/>
      <c r="AH73" s="228"/>
      <c r="AI73" s="5"/>
      <c r="AJ73"/>
    </row>
    <row r="74" spans="1:48" x14ac:dyDescent="0.3">
      <c r="A74" s="4" t="s">
        <v>80</v>
      </c>
      <c r="B74" s="3"/>
      <c r="C74" s="112"/>
      <c r="D74" s="111"/>
      <c r="E74" s="47"/>
      <c r="F74" s="132"/>
      <c r="G74" s="111"/>
      <c r="H74" s="132"/>
      <c r="I74" s="132"/>
      <c r="J74" s="214"/>
      <c r="K74" s="112" t="s">
        <v>167</v>
      </c>
      <c r="L74" s="132"/>
      <c r="M74" s="132"/>
      <c r="N74" s="214"/>
      <c r="O74" s="214"/>
      <c r="P74" s="111"/>
      <c r="Q74" s="111"/>
      <c r="R74" s="111"/>
      <c r="S74" s="134"/>
      <c r="T74" s="226"/>
      <c r="U74" s="111"/>
      <c r="V74" s="111"/>
      <c r="W74" s="228"/>
      <c r="X74" s="111"/>
      <c r="Y74" s="111"/>
      <c r="Z74" s="132"/>
      <c r="AA74" s="132"/>
      <c r="AB74" s="214"/>
      <c r="AC74" s="132"/>
      <c r="AD74" s="132"/>
      <c r="AE74" s="132"/>
      <c r="AF74" s="246"/>
      <c r="AG74" s="111"/>
      <c r="AH74" s="228"/>
      <c r="AI74" s="9"/>
      <c r="AJ74"/>
    </row>
    <row r="75" spans="1:48" x14ac:dyDescent="0.3">
      <c r="A75" s="4" t="s">
        <v>81</v>
      </c>
      <c r="B75" s="3"/>
      <c r="C75" s="112"/>
      <c r="D75" s="111"/>
      <c r="E75" s="47"/>
      <c r="F75" s="132"/>
      <c r="G75" s="111"/>
      <c r="H75" s="132"/>
      <c r="I75" s="132"/>
      <c r="J75" s="214"/>
      <c r="K75" s="111"/>
      <c r="L75" s="132"/>
      <c r="M75" s="132"/>
      <c r="N75" s="214"/>
      <c r="O75" s="214"/>
      <c r="P75" s="111"/>
      <c r="Q75" s="111"/>
      <c r="R75" s="111"/>
      <c r="S75" s="134"/>
      <c r="T75" s="226"/>
      <c r="U75" s="111"/>
      <c r="V75" s="111"/>
      <c r="W75" s="228"/>
      <c r="X75" s="111"/>
      <c r="Y75" s="111"/>
      <c r="Z75" s="132"/>
      <c r="AA75" s="132"/>
      <c r="AB75" s="214"/>
      <c r="AC75" s="132"/>
      <c r="AD75" s="132"/>
      <c r="AE75" s="132"/>
      <c r="AF75" s="246"/>
      <c r="AG75" s="111"/>
      <c r="AH75" s="228"/>
      <c r="AI75" s="9"/>
      <c r="AJ75"/>
    </row>
    <row r="76" spans="1:48" x14ac:dyDescent="0.3">
      <c r="A76" s="4" t="s">
        <v>82</v>
      </c>
      <c r="B76" s="3"/>
      <c r="C76" s="112"/>
      <c r="D76" s="111"/>
      <c r="E76" s="47"/>
      <c r="F76" s="132"/>
      <c r="G76" s="111"/>
      <c r="H76" s="132"/>
      <c r="I76" s="132"/>
      <c r="J76" s="214"/>
      <c r="K76" s="112" t="s">
        <v>167</v>
      </c>
      <c r="L76" s="132"/>
      <c r="M76" s="132"/>
      <c r="N76" s="214"/>
      <c r="O76" s="214"/>
      <c r="P76" s="111"/>
      <c r="Q76" s="111"/>
      <c r="R76" s="111"/>
      <c r="S76" s="134"/>
      <c r="T76" s="226"/>
      <c r="U76" s="111" t="s">
        <v>93</v>
      </c>
      <c r="V76" s="111"/>
      <c r="W76" s="228"/>
      <c r="X76" s="111"/>
      <c r="Y76" s="111">
        <v>2</v>
      </c>
      <c r="Z76" s="132"/>
      <c r="AA76" s="132"/>
      <c r="AB76" s="214"/>
      <c r="AC76" s="132"/>
      <c r="AD76" s="132"/>
      <c r="AE76" s="132"/>
      <c r="AF76" s="246"/>
      <c r="AG76" s="111"/>
      <c r="AH76" s="228"/>
      <c r="AI76" s="9"/>
      <c r="AJ76"/>
    </row>
    <row r="77" spans="1:48" x14ac:dyDescent="0.3">
      <c r="A77" s="4" t="s">
        <v>83</v>
      </c>
      <c r="B77" s="3"/>
      <c r="C77" s="112"/>
      <c r="D77" s="111">
        <v>1</v>
      </c>
      <c r="E77" s="47" t="s">
        <v>203</v>
      </c>
      <c r="F77" s="132"/>
      <c r="G77" s="111" t="s">
        <v>93</v>
      </c>
      <c r="H77" s="132" t="s">
        <v>93</v>
      </c>
      <c r="I77" s="132"/>
      <c r="J77" s="214" t="s">
        <v>112</v>
      </c>
      <c r="K77" s="112" t="s">
        <v>167</v>
      </c>
      <c r="L77" s="222" t="s">
        <v>110</v>
      </c>
      <c r="M77" s="222" t="s">
        <v>93</v>
      </c>
      <c r="N77" s="214" t="s">
        <v>93</v>
      </c>
      <c r="O77" s="214"/>
      <c r="P77" s="111"/>
      <c r="Q77" s="111" t="s">
        <v>110</v>
      </c>
      <c r="R77" s="111">
        <v>1</v>
      </c>
      <c r="S77" s="112" t="s">
        <v>93</v>
      </c>
      <c r="T77" s="227" t="s">
        <v>110</v>
      </c>
      <c r="U77" s="111"/>
      <c r="V77" s="111"/>
      <c r="W77" s="228"/>
      <c r="X77" s="111"/>
      <c r="Y77" s="111"/>
      <c r="Z77" s="132">
        <v>1</v>
      </c>
      <c r="AA77" s="132" t="s">
        <v>93</v>
      </c>
      <c r="AB77" s="216" t="s">
        <v>93</v>
      </c>
      <c r="AC77" s="132" t="s">
        <v>112</v>
      </c>
      <c r="AD77" s="132" t="s">
        <v>93</v>
      </c>
      <c r="AE77" s="132" t="s">
        <v>203</v>
      </c>
      <c r="AF77" s="246"/>
      <c r="AG77" s="197" t="s">
        <v>110</v>
      </c>
      <c r="AH77" s="228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</row>
    <row r="78" spans="1:48" x14ac:dyDescent="0.3">
      <c r="A78" s="4" t="s">
        <v>84</v>
      </c>
      <c r="B78" s="3"/>
      <c r="C78" s="112"/>
      <c r="D78" s="111"/>
      <c r="E78" s="47"/>
      <c r="F78" s="132"/>
      <c r="G78" s="111"/>
      <c r="H78" s="132"/>
      <c r="I78" s="132"/>
      <c r="J78" s="214"/>
      <c r="K78" s="111"/>
      <c r="L78" s="132"/>
      <c r="M78" s="132"/>
      <c r="N78" s="214"/>
      <c r="O78" s="214"/>
      <c r="P78" s="111"/>
      <c r="Q78" s="111"/>
      <c r="R78" s="111"/>
      <c r="S78" s="134"/>
      <c r="T78" s="226"/>
      <c r="U78" s="111"/>
      <c r="V78" s="111"/>
      <c r="W78" s="228"/>
      <c r="X78" s="111"/>
      <c r="Y78" s="111"/>
      <c r="Z78" s="132"/>
      <c r="AA78" s="132"/>
      <c r="AB78" s="214"/>
      <c r="AC78" s="132"/>
      <c r="AD78" s="132"/>
      <c r="AE78" s="132"/>
      <c r="AF78" s="246"/>
      <c r="AG78" s="111"/>
      <c r="AH78" s="228"/>
      <c r="AI78" s="5"/>
      <c r="AJ78"/>
    </row>
    <row r="79" spans="1:48" x14ac:dyDescent="0.3">
      <c r="A79" s="4" t="s">
        <v>85</v>
      </c>
      <c r="B79" s="3"/>
      <c r="C79" s="112"/>
      <c r="D79" s="111"/>
      <c r="E79" s="47"/>
      <c r="F79" s="132"/>
      <c r="G79" s="111"/>
      <c r="H79" s="132"/>
      <c r="I79" s="132"/>
      <c r="J79" s="214"/>
      <c r="K79" s="111"/>
      <c r="L79" s="132"/>
      <c r="M79" s="132"/>
      <c r="N79" s="214"/>
      <c r="O79" s="214"/>
      <c r="P79" s="111"/>
      <c r="Q79" s="111"/>
      <c r="R79" s="111"/>
      <c r="S79" s="134"/>
      <c r="T79" s="226"/>
      <c r="U79" s="111"/>
      <c r="V79" s="111"/>
      <c r="W79" s="228"/>
      <c r="X79" s="111"/>
      <c r="Y79" s="111"/>
      <c r="Z79" s="132"/>
      <c r="AA79" s="132"/>
      <c r="AB79" s="214"/>
      <c r="AC79" s="132"/>
      <c r="AD79" s="132"/>
      <c r="AE79" s="132"/>
      <c r="AF79" s="246"/>
      <c r="AG79" s="111"/>
      <c r="AH79" s="228"/>
      <c r="AI79" s="5"/>
      <c r="AJ79"/>
    </row>
    <row r="80" spans="1:48" x14ac:dyDescent="0.3">
      <c r="A80" s="4" t="s">
        <v>86</v>
      </c>
      <c r="B80" s="3"/>
      <c r="C80" s="112"/>
      <c r="D80" s="111"/>
      <c r="E80" s="47"/>
      <c r="F80" s="132"/>
      <c r="G80" s="111"/>
      <c r="H80" s="132"/>
      <c r="I80" s="132"/>
      <c r="J80" s="214"/>
      <c r="K80" s="111"/>
      <c r="L80" s="132"/>
      <c r="M80" s="132"/>
      <c r="N80" s="214"/>
      <c r="O80" s="214"/>
      <c r="P80" s="111"/>
      <c r="Q80" s="111"/>
      <c r="R80" s="111"/>
      <c r="S80" s="134"/>
      <c r="T80" s="226"/>
      <c r="U80" s="111"/>
      <c r="V80" s="111"/>
      <c r="W80" s="228"/>
      <c r="X80" s="111"/>
      <c r="Y80" s="111"/>
      <c r="Z80" s="132"/>
      <c r="AA80" s="132"/>
      <c r="AB80" s="214"/>
      <c r="AC80" s="132"/>
      <c r="AD80" s="132"/>
      <c r="AE80" s="132"/>
      <c r="AF80" s="246"/>
      <c r="AG80" s="111"/>
      <c r="AH80" s="228"/>
      <c r="AI80" s="5"/>
      <c r="AJ80"/>
    </row>
    <row r="81" spans="1:48" x14ac:dyDescent="0.3">
      <c r="A81" s="4" t="s">
        <v>87</v>
      </c>
      <c r="B81" s="3"/>
      <c r="C81" s="112"/>
      <c r="D81" s="111"/>
      <c r="E81" s="47"/>
      <c r="F81" s="132"/>
      <c r="G81" s="111"/>
      <c r="H81" s="132"/>
      <c r="I81" s="132"/>
      <c r="J81" s="214"/>
      <c r="K81" s="111"/>
      <c r="L81" s="132"/>
      <c r="M81" s="132"/>
      <c r="N81" s="214"/>
      <c r="O81" s="214"/>
      <c r="P81" s="111"/>
      <c r="Q81" s="111"/>
      <c r="R81" s="111"/>
      <c r="S81" s="134"/>
      <c r="T81" s="226"/>
      <c r="U81" s="111"/>
      <c r="V81" s="111"/>
      <c r="W81" s="228"/>
      <c r="X81" s="111"/>
      <c r="Y81" s="111"/>
      <c r="Z81" s="132"/>
      <c r="AA81" s="132"/>
      <c r="AB81" s="214"/>
      <c r="AC81" s="132"/>
      <c r="AD81" s="132"/>
      <c r="AE81" s="132"/>
      <c r="AF81" s="246"/>
      <c r="AG81" s="111"/>
      <c r="AH81" s="228"/>
      <c r="AI81" s="5"/>
      <c r="AJ81"/>
    </row>
    <row r="82" spans="1:48" x14ac:dyDescent="0.3">
      <c r="A82" s="4" t="s">
        <v>88</v>
      </c>
      <c r="B82" s="3"/>
      <c r="C82" s="112" t="s">
        <v>93</v>
      </c>
      <c r="D82" s="111">
        <v>2</v>
      </c>
      <c r="E82" s="47" t="s">
        <v>166</v>
      </c>
      <c r="F82" s="132"/>
      <c r="G82" s="111" t="s">
        <v>93</v>
      </c>
      <c r="H82" s="132" t="s">
        <v>93</v>
      </c>
      <c r="I82" s="132">
        <v>2</v>
      </c>
      <c r="J82" s="214" t="s">
        <v>113</v>
      </c>
      <c r="K82" s="112" t="s">
        <v>167</v>
      </c>
      <c r="L82" s="132" t="s">
        <v>93</v>
      </c>
      <c r="M82" s="132" t="s">
        <v>93</v>
      </c>
      <c r="N82" s="214" t="s">
        <v>93</v>
      </c>
      <c r="O82" s="216" t="s">
        <v>93</v>
      </c>
      <c r="P82" s="111"/>
      <c r="Q82" s="111" t="s">
        <v>110</v>
      </c>
      <c r="R82" s="111">
        <v>1</v>
      </c>
      <c r="S82" s="112" t="s">
        <v>93</v>
      </c>
      <c r="T82" s="226"/>
      <c r="U82" s="197" t="s">
        <v>109</v>
      </c>
      <c r="V82" s="197"/>
      <c r="W82" s="228"/>
      <c r="X82" s="134" t="s">
        <v>192</v>
      </c>
      <c r="Y82" s="111"/>
      <c r="Z82" s="132">
        <v>1</v>
      </c>
      <c r="AA82" s="132" t="s">
        <v>93</v>
      </c>
      <c r="AB82" s="216" t="s">
        <v>93</v>
      </c>
      <c r="AC82" s="132" t="s">
        <v>112</v>
      </c>
      <c r="AD82" s="132" t="s">
        <v>93</v>
      </c>
      <c r="AE82" s="132" t="s">
        <v>203</v>
      </c>
      <c r="AF82" s="248" t="s">
        <v>93</v>
      </c>
      <c r="AG82" s="111" t="s">
        <v>93</v>
      </c>
      <c r="AH82" s="228" t="s">
        <v>208</v>
      </c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</row>
    <row r="83" spans="1:48" x14ac:dyDescent="0.3">
      <c r="A83" s="4" t="s">
        <v>89</v>
      </c>
      <c r="B83" s="3"/>
      <c r="C83" s="112"/>
      <c r="D83" s="111"/>
      <c r="E83" s="47"/>
      <c r="F83" s="132"/>
      <c r="G83" s="111"/>
      <c r="H83" s="132"/>
      <c r="I83" s="132"/>
      <c r="J83" s="214"/>
      <c r="K83" s="111"/>
      <c r="L83" s="132"/>
      <c r="M83" s="132"/>
      <c r="N83" s="214"/>
      <c r="O83" s="214"/>
      <c r="P83" s="111"/>
      <c r="Q83" s="111"/>
      <c r="R83" s="111"/>
      <c r="S83" s="134"/>
      <c r="T83" s="226"/>
      <c r="U83" s="111"/>
      <c r="V83" s="111"/>
      <c r="W83" s="228"/>
      <c r="X83" s="111"/>
      <c r="Y83" s="111">
        <v>3</v>
      </c>
      <c r="Z83" s="132"/>
      <c r="AA83" s="132"/>
      <c r="AB83" s="214"/>
      <c r="AC83" s="132"/>
      <c r="AD83" s="132"/>
      <c r="AE83" s="132"/>
      <c r="AF83" s="246"/>
      <c r="AG83" s="111"/>
      <c r="AH83" s="228"/>
      <c r="AI83" s="5"/>
      <c r="AJ83"/>
    </row>
    <row r="84" spans="1:48" x14ac:dyDescent="0.3">
      <c r="A84" s="90" t="s">
        <v>90</v>
      </c>
      <c r="B84" s="3"/>
      <c r="C84" s="112"/>
      <c r="D84" s="111"/>
      <c r="E84" s="47"/>
      <c r="F84" s="132"/>
      <c r="G84" s="111"/>
      <c r="H84" s="132"/>
      <c r="I84" s="132"/>
      <c r="J84" s="214"/>
      <c r="K84" s="111"/>
      <c r="L84" s="132"/>
      <c r="M84" s="132"/>
      <c r="N84" s="214"/>
      <c r="O84" s="214"/>
      <c r="P84" s="111"/>
      <c r="Q84" s="111"/>
      <c r="R84" s="111"/>
      <c r="S84" s="134"/>
      <c r="T84" s="226"/>
      <c r="U84" s="111"/>
      <c r="V84" s="111"/>
      <c r="W84" s="228"/>
      <c r="X84" s="111"/>
      <c r="Y84" s="111"/>
      <c r="Z84" s="132"/>
      <c r="AA84" s="132"/>
      <c r="AB84" s="214"/>
      <c r="AC84" s="132"/>
      <c r="AD84" s="132"/>
      <c r="AE84" s="132"/>
      <c r="AF84" s="246"/>
      <c r="AG84" s="111"/>
      <c r="AH84" s="228"/>
      <c r="AI84" s="5"/>
      <c r="AJ84"/>
    </row>
    <row r="85" spans="1:48" x14ac:dyDescent="0.3">
      <c r="A85" s="90" t="s">
        <v>91</v>
      </c>
      <c r="B85" s="3"/>
      <c r="C85" s="112"/>
      <c r="D85" s="111"/>
      <c r="E85" s="47"/>
      <c r="F85" s="132"/>
      <c r="G85" s="111"/>
      <c r="H85" s="132" t="s">
        <v>93</v>
      </c>
      <c r="I85" s="132"/>
      <c r="J85" s="214"/>
      <c r="K85" s="111"/>
      <c r="L85" s="132"/>
      <c r="M85" s="132"/>
      <c r="N85" s="214"/>
      <c r="O85" s="214"/>
      <c r="P85" s="111"/>
      <c r="Q85" s="111"/>
      <c r="R85" s="111"/>
      <c r="S85" s="134"/>
      <c r="T85" s="226"/>
      <c r="U85" s="111"/>
      <c r="V85" s="111"/>
      <c r="W85" s="228"/>
      <c r="X85" s="111"/>
      <c r="Y85" s="111"/>
      <c r="Z85" s="132"/>
      <c r="AA85" s="132"/>
      <c r="AB85" s="214"/>
      <c r="AC85" s="132"/>
      <c r="AD85" s="132"/>
      <c r="AE85" s="132"/>
      <c r="AF85" s="246"/>
      <c r="AG85" s="111"/>
      <c r="AH85" s="228"/>
      <c r="AI85" s="5"/>
      <c r="AJ85"/>
      <c r="AP85" t="s">
        <v>57</v>
      </c>
    </row>
    <row r="86" spans="1:48" x14ac:dyDescent="0.3">
      <c r="A86" s="91" t="s">
        <v>92</v>
      </c>
      <c r="B86" s="3"/>
      <c r="C86" s="112"/>
      <c r="D86" s="111"/>
      <c r="E86" s="47"/>
      <c r="F86" s="132"/>
      <c r="G86" s="111"/>
      <c r="H86" s="132"/>
      <c r="I86" s="132"/>
      <c r="J86" s="214"/>
      <c r="K86" s="111"/>
      <c r="L86" s="132"/>
      <c r="M86" s="132"/>
      <c r="N86" s="214"/>
      <c r="O86" s="214"/>
      <c r="P86" s="111"/>
      <c r="Q86" s="111"/>
      <c r="R86" s="111"/>
      <c r="S86" s="134"/>
      <c r="T86" s="226"/>
      <c r="U86" s="111"/>
      <c r="V86" s="111"/>
      <c r="W86" s="228"/>
      <c r="X86" s="111"/>
      <c r="Y86" s="111"/>
      <c r="Z86" s="132"/>
      <c r="AA86" s="132"/>
      <c r="AB86" s="214"/>
      <c r="AC86" s="132"/>
      <c r="AD86" s="132"/>
      <c r="AE86" s="132"/>
      <c r="AF86" s="246"/>
      <c r="AG86" s="111"/>
      <c r="AH86" s="228"/>
      <c r="AI86" s="5"/>
      <c r="AJ86"/>
    </row>
    <row r="87" spans="1:48" x14ac:dyDescent="0.3">
      <c r="A87" s="85" t="s">
        <v>34</v>
      </c>
      <c r="B87" s="3"/>
      <c r="C87" s="112" t="s">
        <v>155</v>
      </c>
      <c r="D87" s="111"/>
      <c r="E87" s="47"/>
      <c r="F87" s="132"/>
      <c r="G87" s="111"/>
      <c r="H87" s="132"/>
      <c r="I87" s="132"/>
      <c r="J87" s="214"/>
      <c r="K87" s="111"/>
      <c r="L87" s="132"/>
      <c r="M87" s="132"/>
      <c r="N87" s="214"/>
      <c r="O87" s="214"/>
      <c r="P87" s="111"/>
      <c r="Q87" s="111"/>
      <c r="R87" s="111"/>
      <c r="S87" s="134"/>
      <c r="T87" s="226"/>
      <c r="U87" s="111"/>
      <c r="V87" s="111"/>
      <c r="W87" s="228"/>
      <c r="X87" s="111"/>
      <c r="Y87" s="111"/>
      <c r="Z87" s="132"/>
      <c r="AA87" s="132"/>
      <c r="AB87" s="214"/>
      <c r="AC87" s="132"/>
      <c r="AD87" s="132"/>
      <c r="AE87" s="132"/>
      <c r="AF87" s="246"/>
      <c r="AG87" s="111"/>
      <c r="AH87" s="228"/>
      <c r="AI87" s="5"/>
      <c r="AJ87"/>
    </row>
    <row r="88" spans="1:48" x14ac:dyDescent="0.3">
      <c r="A88" s="142" t="s">
        <v>107</v>
      </c>
      <c r="B88" s="3"/>
      <c r="C88" s="112"/>
      <c r="D88" s="111"/>
      <c r="E88" s="144"/>
      <c r="F88" s="132"/>
      <c r="G88" s="111"/>
      <c r="H88" s="132"/>
      <c r="I88" s="132"/>
      <c r="J88" s="214"/>
      <c r="K88" s="111"/>
      <c r="L88" s="132"/>
      <c r="M88" s="270"/>
      <c r="N88" s="214"/>
      <c r="O88" s="214"/>
      <c r="P88" s="111"/>
      <c r="Q88" s="111"/>
      <c r="R88" s="143"/>
      <c r="S88" s="134"/>
      <c r="T88" s="226"/>
      <c r="U88" s="111"/>
      <c r="V88" s="111"/>
      <c r="W88" s="228"/>
      <c r="X88" s="111"/>
      <c r="Y88" s="111"/>
      <c r="Z88" s="132"/>
      <c r="AA88" s="132"/>
      <c r="AB88" s="214"/>
      <c r="AC88" s="132"/>
      <c r="AD88" s="132"/>
      <c r="AE88" s="132"/>
      <c r="AF88" s="246"/>
      <c r="AG88" s="197" t="s">
        <v>110</v>
      </c>
      <c r="AH88" s="228"/>
      <c r="AI88" s="5"/>
      <c r="AJ88"/>
    </row>
    <row r="89" spans="1:48" x14ac:dyDescent="0.3">
      <c r="A89" s="4"/>
      <c r="B89" s="53"/>
      <c r="C89" s="112"/>
      <c r="D89" s="111"/>
      <c r="E89" s="49"/>
      <c r="F89" s="132"/>
      <c r="G89" s="111"/>
      <c r="H89" s="132"/>
      <c r="I89" s="132"/>
      <c r="J89" s="214"/>
      <c r="K89" s="111"/>
      <c r="L89" s="132"/>
      <c r="M89" s="132"/>
      <c r="N89" s="214"/>
      <c r="O89" s="214"/>
      <c r="P89" s="111"/>
      <c r="Q89" s="111"/>
      <c r="R89" s="53"/>
      <c r="S89" s="134"/>
      <c r="T89" s="226"/>
      <c r="U89" s="111"/>
      <c r="V89" s="111"/>
      <c r="W89" s="228"/>
      <c r="X89" s="111"/>
      <c r="Y89" s="111"/>
      <c r="Z89" s="132"/>
      <c r="AA89" s="132"/>
      <c r="AB89" s="214"/>
      <c r="AC89" s="132"/>
      <c r="AD89" s="132"/>
      <c r="AE89" s="132"/>
      <c r="AF89" s="246"/>
      <c r="AH89" s="228"/>
      <c r="AI89" s="5"/>
      <c r="AJ89"/>
    </row>
    <row r="90" spans="1:48" x14ac:dyDescent="0.3">
      <c r="A90" s="145"/>
      <c r="B90" s="3"/>
      <c r="C90" s="112"/>
      <c r="D90" s="111"/>
      <c r="E90" s="147"/>
      <c r="F90" s="132"/>
      <c r="G90" s="111"/>
      <c r="H90" s="132"/>
      <c r="I90" s="132"/>
      <c r="J90" s="214"/>
      <c r="K90" s="111"/>
      <c r="L90" s="132"/>
      <c r="M90" s="271"/>
      <c r="N90" s="214"/>
      <c r="O90" s="214"/>
      <c r="P90" s="111"/>
      <c r="Q90" s="111"/>
      <c r="R90" s="146"/>
      <c r="S90" s="134"/>
      <c r="T90" s="226"/>
      <c r="U90" s="111"/>
      <c r="V90" s="111"/>
      <c r="W90" s="228"/>
      <c r="X90" s="111"/>
      <c r="Y90" s="111"/>
      <c r="Z90" s="132"/>
      <c r="AA90" s="132"/>
      <c r="AB90" s="214"/>
      <c r="AC90" s="132"/>
      <c r="AD90" s="132"/>
      <c r="AE90" s="132"/>
      <c r="AF90" s="246"/>
      <c r="AG90" s="111"/>
      <c r="AH90" s="228"/>
      <c r="AI90" s="5"/>
      <c r="AJ90"/>
    </row>
    <row r="91" spans="1:48" x14ac:dyDescent="0.3">
      <c r="A91" s="85"/>
      <c r="B91" s="29"/>
      <c r="C91" s="112"/>
      <c r="D91" s="111"/>
      <c r="E91" s="47"/>
      <c r="F91" s="132"/>
      <c r="G91" s="111"/>
      <c r="H91" s="132"/>
      <c r="I91" s="132"/>
      <c r="J91" s="214"/>
      <c r="K91" s="111"/>
      <c r="L91" s="132"/>
      <c r="M91" s="132"/>
      <c r="N91" s="214"/>
      <c r="O91" s="214"/>
      <c r="P91" s="111"/>
      <c r="Q91" s="111"/>
      <c r="R91" s="111"/>
      <c r="S91" s="134"/>
      <c r="T91" s="226"/>
      <c r="U91" s="111"/>
      <c r="V91" s="111"/>
      <c r="W91" s="228"/>
      <c r="X91" s="111"/>
      <c r="Y91" s="111"/>
      <c r="Z91" s="132"/>
      <c r="AA91" s="132"/>
      <c r="AB91" s="214"/>
      <c r="AC91" s="132"/>
      <c r="AD91" s="132"/>
      <c r="AE91" s="132"/>
      <c r="AF91" s="246"/>
      <c r="AG91" s="111"/>
      <c r="AH91" s="228"/>
      <c r="AI91" s="5"/>
      <c r="AJ91"/>
    </row>
    <row r="92" spans="1:48" x14ac:dyDescent="0.3">
      <c r="A92" s="85"/>
      <c r="B92" s="29"/>
      <c r="C92" s="112"/>
      <c r="D92" s="111"/>
      <c r="E92" s="47"/>
      <c r="F92" s="132"/>
      <c r="G92" s="111"/>
      <c r="H92" s="132"/>
      <c r="I92" s="132"/>
      <c r="J92" s="214"/>
      <c r="K92" s="111"/>
      <c r="L92" s="132"/>
      <c r="M92" s="132"/>
      <c r="N92" s="214"/>
      <c r="O92" s="214"/>
      <c r="P92" s="111"/>
      <c r="Q92" s="111"/>
      <c r="R92" s="111"/>
      <c r="S92" s="134"/>
      <c r="T92" s="226"/>
      <c r="U92" s="111"/>
      <c r="V92" s="111"/>
      <c r="W92" s="228"/>
      <c r="X92" s="111"/>
      <c r="Y92" s="111"/>
      <c r="Z92" s="132"/>
      <c r="AA92" s="132"/>
      <c r="AB92" s="214"/>
      <c r="AC92" s="132"/>
      <c r="AD92" s="132"/>
      <c r="AE92" s="132"/>
      <c r="AF92" s="246"/>
      <c r="AG92" s="111"/>
      <c r="AH92" s="228"/>
      <c r="AI92" s="5"/>
      <c r="AJ92"/>
    </row>
    <row r="93" spans="1:48" x14ac:dyDescent="0.3">
      <c r="A93" s="85"/>
      <c r="B93" s="29"/>
      <c r="C93" s="112"/>
      <c r="D93" s="111"/>
      <c r="E93" s="47"/>
      <c r="F93" s="132"/>
      <c r="G93" s="111"/>
      <c r="H93" s="132"/>
      <c r="I93" s="132"/>
      <c r="J93" s="214"/>
      <c r="K93" s="111"/>
      <c r="L93" s="132"/>
      <c r="M93" s="132"/>
      <c r="N93" s="214"/>
      <c r="O93" s="214"/>
      <c r="P93" s="111"/>
      <c r="Q93" s="111"/>
      <c r="R93" s="111"/>
      <c r="S93" s="134"/>
      <c r="T93" s="226"/>
      <c r="U93" s="111"/>
      <c r="V93" s="111"/>
      <c r="W93" s="228"/>
      <c r="X93" s="111"/>
      <c r="Y93" s="111"/>
      <c r="Z93" s="132"/>
      <c r="AA93" s="132"/>
      <c r="AB93" s="214"/>
      <c r="AC93" s="132"/>
      <c r="AD93" s="132"/>
      <c r="AE93" s="132"/>
      <c r="AF93" s="246"/>
      <c r="AG93" s="111"/>
      <c r="AH93" s="228"/>
      <c r="AI93" s="5"/>
      <c r="AJ93"/>
    </row>
    <row r="94" spans="1:48" x14ac:dyDescent="0.3">
      <c r="A94" s="98"/>
      <c r="B94" s="29"/>
      <c r="C94" s="112"/>
      <c r="D94" s="111"/>
      <c r="E94" s="47"/>
      <c r="F94" s="132"/>
      <c r="G94" s="111"/>
      <c r="H94" s="132"/>
      <c r="I94" s="132"/>
      <c r="J94" s="214"/>
      <c r="K94" s="111"/>
      <c r="L94" s="132"/>
      <c r="M94" s="132"/>
      <c r="N94" s="214"/>
      <c r="O94" s="214"/>
      <c r="P94" s="111"/>
      <c r="Q94" s="111"/>
      <c r="R94" s="111"/>
      <c r="S94" s="134"/>
      <c r="T94" s="226"/>
      <c r="U94" s="111"/>
      <c r="V94" s="111"/>
      <c r="W94" s="228"/>
      <c r="X94" s="111"/>
      <c r="Y94" s="111"/>
      <c r="Z94" s="132"/>
      <c r="AA94" s="132"/>
      <c r="AB94" s="214"/>
      <c r="AC94" s="132"/>
      <c r="AD94" s="132"/>
      <c r="AE94" s="132"/>
      <c r="AF94" s="246"/>
      <c r="AG94" s="111"/>
      <c r="AH94" s="228"/>
      <c r="AI94" s="5"/>
      <c r="AJ94"/>
    </row>
    <row r="95" spans="1:48" x14ac:dyDescent="0.3">
      <c r="A95" s="84" t="s">
        <v>104</v>
      </c>
      <c r="B95" s="29"/>
      <c r="C95" s="112"/>
      <c r="D95" s="111"/>
      <c r="E95" s="47"/>
      <c r="F95" s="132"/>
      <c r="G95" s="111"/>
      <c r="H95" s="132"/>
      <c r="I95" s="132"/>
      <c r="J95" s="214"/>
      <c r="K95" s="111"/>
      <c r="L95" s="132"/>
      <c r="M95" s="132"/>
      <c r="N95" s="214"/>
      <c r="O95" s="214"/>
      <c r="P95" s="111"/>
      <c r="Q95" s="111"/>
      <c r="R95" s="111"/>
      <c r="S95" s="134"/>
      <c r="T95" s="226"/>
      <c r="U95" s="111"/>
      <c r="V95" s="111"/>
      <c r="W95" s="228"/>
      <c r="X95" s="111"/>
      <c r="Y95" s="111"/>
      <c r="Z95" s="132"/>
      <c r="AA95" s="132"/>
      <c r="AB95" s="214"/>
      <c r="AC95" s="132"/>
      <c r="AD95" s="132"/>
      <c r="AE95" s="132"/>
      <c r="AF95" s="246"/>
      <c r="AG95" s="111"/>
      <c r="AH95" s="228"/>
      <c r="AI95" s="5"/>
      <c r="AJ95"/>
    </row>
    <row r="96" spans="1:48" x14ac:dyDescent="0.3">
      <c r="A96" s="84" t="s">
        <v>11</v>
      </c>
      <c r="B96" s="29"/>
      <c r="C96" s="112"/>
      <c r="D96" s="111"/>
      <c r="E96" s="47"/>
      <c r="F96" s="132"/>
      <c r="G96" s="111"/>
      <c r="H96" s="132"/>
      <c r="I96" s="132"/>
      <c r="J96" s="214"/>
      <c r="K96" s="111"/>
      <c r="L96" s="132"/>
      <c r="M96" s="132"/>
      <c r="N96" s="214"/>
      <c r="O96" s="214"/>
      <c r="P96" s="111"/>
      <c r="Q96" s="111"/>
      <c r="R96" s="111"/>
      <c r="S96" s="134"/>
      <c r="T96" s="226"/>
      <c r="U96" s="111"/>
      <c r="V96" s="111"/>
      <c r="W96" s="228"/>
      <c r="X96" s="111"/>
      <c r="Y96" s="111"/>
      <c r="Z96" s="132"/>
      <c r="AA96" s="132"/>
      <c r="AB96" s="214"/>
      <c r="AC96" s="132"/>
      <c r="AD96" s="132"/>
      <c r="AE96" s="132"/>
      <c r="AF96" s="246"/>
      <c r="AG96" s="111"/>
      <c r="AH96" s="228"/>
      <c r="AI96" s="5"/>
      <c r="AJ96"/>
    </row>
    <row r="97" spans="1:48" x14ac:dyDescent="0.3">
      <c r="A97" s="98" t="s">
        <v>35</v>
      </c>
      <c r="B97" s="29"/>
      <c r="C97" s="112"/>
      <c r="D97" s="111"/>
      <c r="E97" s="47"/>
      <c r="F97" s="132"/>
      <c r="G97" s="111"/>
      <c r="H97" s="132"/>
      <c r="I97" s="132"/>
      <c r="J97" s="214"/>
      <c r="K97" s="111"/>
      <c r="L97" s="132"/>
      <c r="M97" s="132"/>
      <c r="N97" s="214"/>
      <c r="O97" s="214"/>
      <c r="P97" s="111"/>
      <c r="Q97" s="111"/>
      <c r="R97" s="111"/>
      <c r="S97" s="134"/>
      <c r="T97" s="226"/>
      <c r="U97" s="111"/>
      <c r="V97" s="111"/>
      <c r="W97" s="228"/>
      <c r="X97" s="111"/>
      <c r="Y97" s="111"/>
      <c r="Z97" s="132"/>
      <c r="AA97" s="132"/>
      <c r="AB97" s="214"/>
      <c r="AC97" s="132"/>
      <c r="AD97" s="132"/>
      <c r="AE97" s="132"/>
      <c r="AF97" s="246"/>
      <c r="AG97" s="111"/>
      <c r="AH97" s="228"/>
      <c r="AI97" s="5"/>
      <c r="AJ97"/>
    </row>
    <row r="98" spans="1:48" x14ac:dyDescent="0.3">
      <c r="A98" s="98" t="s">
        <v>36</v>
      </c>
      <c r="B98" s="3"/>
      <c r="C98" s="112"/>
      <c r="D98" s="111"/>
      <c r="E98" s="47"/>
      <c r="F98" s="132" t="s">
        <v>93</v>
      </c>
      <c r="G98" s="111"/>
      <c r="H98" s="132" t="s">
        <v>93</v>
      </c>
      <c r="I98" s="132"/>
      <c r="J98" s="214"/>
      <c r="K98" s="112" t="s">
        <v>167</v>
      </c>
      <c r="L98" s="132"/>
      <c r="M98" s="132"/>
      <c r="N98" s="214"/>
      <c r="O98" s="214"/>
      <c r="P98" s="111"/>
      <c r="Q98" s="111"/>
      <c r="R98" s="111"/>
      <c r="S98" s="134"/>
      <c r="T98" s="226"/>
      <c r="U98" s="111"/>
      <c r="V98" s="111"/>
      <c r="W98" s="228"/>
      <c r="X98" s="134" t="s">
        <v>192</v>
      </c>
      <c r="Y98" s="111"/>
      <c r="Z98" s="132"/>
      <c r="AA98" s="132"/>
      <c r="AB98" s="216" t="s">
        <v>93</v>
      </c>
      <c r="AC98" s="132" t="s">
        <v>112</v>
      </c>
      <c r="AD98" s="132"/>
      <c r="AE98" s="132"/>
      <c r="AF98" s="248" t="s">
        <v>93</v>
      </c>
      <c r="AG98" s="111"/>
      <c r="AH98" s="228"/>
      <c r="AI98" s="5"/>
      <c r="AJ98"/>
    </row>
    <row r="99" spans="1:48" x14ac:dyDescent="0.3">
      <c r="A99" s="98" t="s">
        <v>37</v>
      </c>
      <c r="B99" s="22"/>
      <c r="C99" s="112"/>
      <c r="D99" s="111"/>
      <c r="E99" s="47"/>
      <c r="F99" s="132"/>
      <c r="G99" s="111"/>
      <c r="H99" s="132"/>
      <c r="I99" s="132"/>
      <c r="J99" s="214"/>
      <c r="K99" s="111"/>
      <c r="L99" s="132"/>
      <c r="M99" s="132"/>
      <c r="N99" s="214"/>
      <c r="O99" s="214"/>
      <c r="P99" s="111"/>
      <c r="Q99" s="111"/>
      <c r="R99" s="111"/>
      <c r="S99" s="133" t="s">
        <v>110</v>
      </c>
      <c r="T99" s="226"/>
      <c r="U99" s="111"/>
      <c r="V99" s="111"/>
      <c r="W99" s="228"/>
      <c r="X99" s="111"/>
      <c r="Y99" s="111"/>
      <c r="Z99" s="132"/>
      <c r="AA99" s="132"/>
      <c r="AB99" s="214"/>
      <c r="AC99" s="132"/>
      <c r="AD99" s="132"/>
      <c r="AE99" s="132"/>
      <c r="AF99" s="246"/>
      <c r="AG99" s="111"/>
      <c r="AH99" s="228"/>
      <c r="AI99" s="5"/>
      <c r="AJ99"/>
    </row>
    <row r="100" spans="1:48" x14ac:dyDescent="0.3">
      <c r="A100" s="98" t="s">
        <v>38</v>
      </c>
      <c r="B100" s="22"/>
      <c r="C100" s="112"/>
      <c r="D100" s="111"/>
      <c r="E100" s="47"/>
      <c r="F100" s="132"/>
      <c r="G100" s="111"/>
      <c r="H100" s="132"/>
      <c r="I100" s="132"/>
      <c r="J100" s="214"/>
      <c r="K100" s="111"/>
      <c r="L100" s="132"/>
      <c r="M100" s="132"/>
      <c r="N100" s="214"/>
      <c r="O100" s="214"/>
      <c r="P100" s="111"/>
      <c r="Q100" s="111"/>
      <c r="R100" s="111"/>
      <c r="S100" s="134"/>
      <c r="T100" s="226"/>
      <c r="U100" s="111"/>
      <c r="V100" s="111"/>
      <c r="W100" s="228"/>
      <c r="X100" s="111"/>
      <c r="Y100" s="111"/>
      <c r="Z100" s="132"/>
      <c r="AA100" s="132"/>
      <c r="AB100" s="214"/>
      <c r="AC100" s="132"/>
      <c r="AD100" s="132"/>
      <c r="AE100" s="132"/>
      <c r="AF100" s="246"/>
      <c r="AG100" s="111"/>
      <c r="AH100" s="228"/>
      <c r="AI100" s="5"/>
      <c r="AJ100"/>
    </row>
    <row r="101" spans="1:48" x14ac:dyDescent="0.3">
      <c r="A101" s="98" t="s">
        <v>39</v>
      </c>
      <c r="B101" s="3"/>
      <c r="C101" s="112"/>
      <c r="D101" s="111"/>
      <c r="E101" s="47"/>
      <c r="F101" s="132"/>
      <c r="G101" s="111"/>
      <c r="H101" s="132"/>
      <c r="I101" s="132"/>
      <c r="J101" s="214"/>
      <c r="K101" s="111"/>
      <c r="L101" s="132"/>
      <c r="M101" s="132"/>
      <c r="N101" s="214"/>
      <c r="O101" s="214"/>
      <c r="P101" s="111"/>
      <c r="Q101" s="111"/>
      <c r="R101" s="111"/>
      <c r="S101" s="134"/>
      <c r="T101" s="226"/>
      <c r="U101" s="111"/>
      <c r="V101" s="111"/>
      <c r="W101" s="228"/>
      <c r="X101" s="111"/>
      <c r="Y101" s="111"/>
      <c r="Z101" s="132"/>
      <c r="AA101" s="132"/>
      <c r="AB101" s="214"/>
      <c r="AC101" s="132"/>
      <c r="AD101" s="132"/>
      <c r="AE101" s="132"/>
      <c r="AF101" s="246"/>
      <c r="AG101" s="111"/>
      <c r="AH101" s="228"/>
      <c r="AI101" s="5"/>
      <c r="AJ101"/>
    </row>
    <row r="102" spans="1:48" x14ac:dyDescent="0.3">
      <c r="A102" s="98" t="s">
        <v>40</v>
      </c>
      <c r="B102" s="3"/>
      <c r="C102" s="112"/>
      <c r="D102" s="111"/>
      <c r="E102" s="47"/>
      <c r="F102" s="132"/>
      <c r="G102" s="111"/>
      <c r="H102" s="132"/>
      <c r="I102" s="132"/>
      <c r="J102" s="214"/>
      <c r="K102" s="111"/>
      <c r="L102" s="132"/>
      <c r="M102" s="132"/>
      <c r="N102" s="214"/>
      <c r="O102" s="214"/>
      <c r="P102" s="111"/>
      <c r="Q102" s="111"/>
      <c r="R102" s="111"/>
      <c r="S102" s="134"/>
      <c r="T102" s="226"/>
      <c r="U102" s="111"/>
      <c r="V102" s="111"/>
      <c r="W102" s="228"/>
      <c r="X102" s="111"/>
      <c r="Y102" s="111"/>
      <c r="Z102" s="132"/>
      <c r="AA102" s="132"/>
      <c r="AB102" s="214"/>
      <c r="AC102" s="132"/>
      <c r="AD102" s="132"/>
      <c r="AE102" s="132"/>
      <c r="AF102" s="246"/>
      <c r="AG102" s="111"/>
      <c r="AH102" s="228"/>
      <c r="AI102" s="5"/>
      <c r="AJ102"/>
    </row>
    <row r="103" spans="1:48" x14ac:dyDescent="0.3">
      <c r="A103" s="98" t="s">
        <v>41</v>
      </c>
      <c r="B103" s="3"/>
      <c r="C103" s="112"/>
      <c r="D103" s="111"/>
      <c r="E103" s="47"/>
      <c r="F103" s="132"/>
      <c r="G103" s="111"/>
      <c r="H103" s="132"/>
      <c r="I103" s="132"/>
      <c r="J103" s="214"/>
      <c r="K103" s="112" t="s">
        <v>167</v>
      </c>
      <c r="L103" s="132"/>
      <c r="M103" s="132"/>
      <c r="N103" s="214" t="s">
        <v>93</v>
      </c>
      <c r="O103" s="214"/>
      <c r="P103" s="111"/>
      <c r="Q103" s="111"/>
      <c r="R103" s="111"/>
      <c r="S103" s="134"/>
      <c r="T103" s="226"/>
      <c r="U103" s="111"/>
      <c r="V103" s="111"/>
      <c r="W103" s="228"/>
      <c r="X103" s="111"/>
      <c r="Y103" s="111"/>
      <c r="Z103" s="132"/>
      <c r="AA103" s="132"/>
      <c r="AB103" s="214"/>
      <c r="AC103" s="132" t="s">
        <v>112</v>
      </c>
      <c r="AD103" s="132"/>
      <c r="AE103" s="132"/>
      <c r="AF103" s="246"/>
      <c r="AG103" s="111"/>
      <c r="AH103" s="228"/>
      <c r="AI103" s="5"/>
      <c r="AJ103"/>
    </row>
    <row r="104" spans="1:48" x14ac:dyDescent="0.3">
      <c r="A104" s="98" t="s">
        <v>42</v>
      </c>
      <c r="B104" s="3"/>
      <c r="C104" s="112"/>
      <c r="D104" s="111"/>
      <c r="E104" s="47"/>
      <c r="F104" s="132"/>
      <c r="G104" s="111"/>
      <c r="H104" s="132"/>
      <c r="I104" s="132"/>
      <c r="J104" s="214"/>
      <c r="K104" s="112" t="s">
        <v>167</v>
      </c>
      <c r="L104" s="132"/>
      <c r="M104" s="132"/>
      <c r="N104" s="214"/>
      <c r="O104" s="214"/>
      <c r="P104" s="111"/>
      <c r="Q104" s="111"/>
      <c r="R104" s="111"/>
      <c r="S104" s="134"/>
      <c r="T104" s="226"/>
      <c r="U104" s="111"/>
      <c r="V104" s="111"/>
      <c r="W104" s="228"/>
      <c r="X104" s="111"/>
      <c r="Y104" s="111"/>
      <c r="Z104" s="132"/>
      <c r="AA104" s="132"/>
      <c r="AB104" s="214"/>
      <c r="AC104" s="132"/>
      <c r="AD104" s="132"/>
      <c r="AE104" s="132"/>
      <c r="AF104" s="246"/>
      <c r="AG104" s="111"/>
      <c r="AH104" s="228"/>
      <c r="AI104" s="5"/>
      <c r="AJ104"/>
    </row>
    <row r="105" spans="1:48" x14ac:dyDescent="0.3">
      <c r="A105" s="98" t="s">
        <v>43</v>
      </c>
      <c r="B105" s="3"/>
      <c r="C105" s="112"/>
      <c r="D105" s="111">
        <v>1</v>
      </c>
      <c r="E105" s="47"/>
      <c r="F105" s="132"/>
      <c r="G105" s="111"/>
      <c r="H105" s="132"/>
      <c r="I105" s="132"/>
      <c r="J105" s="214" t="s">
        <v>112</v>
      </c>
      <c r="K105" s="112" t="s">
        <v>167</v>
      </c>
      <c r="L105" s="132"/>
      <c r="M105" s="132"/>
      <c r="N105" s="214" t="s">
        <v>93</v>
      </c>
      <c r="O105" s="214"/>
      <c r="P105" s="111" t="s">
        <v>93</v>
      </c>
      <c r="Q105" s="111"/>
      <c r="R105" s="111"/>
      <c r="S105" s="133" t="s">
        <v>109</v>
      </c>
      <c r="T105" s="226"/>
      <c r="U105" s="197" t="s">
        <v>110</v>
      </c>
      <c r="V105" s="197"/>
      <c r="W105" s="228"/>
      <c r="X105" s="134" t="s">
        <v>193</v>
      </c>
      <c r="Y105" s="111"/>
      <c r="Z105" s="132">
        <v>1</v>
      </c>
      <c r="AA105" s="132" t="s">
        <v>93</v>
      </c>
      <c r="AB105" s="216" t="s">
        <v>93</v>
      </c>
      <c r="AC105" s="132" t="s">
        <v>112</v>
      </c>
      <c r="AD105" s="132" t="s">
        <v>93</v>
      </c>
      <c r="AE105" s="132"/>
      <c r="AF105" s="246"/>
      <c r="AG105" s="111"/>
      <c r="AH105" s="228"/>
      <c r="AI105" s="5"/>
      <c r="AJ105"/>
    </row>
    <row r="106" spans="1:48" x14ac:dyDescent="0.3">
      <c r="A106" s="98" t="s">
        <v>44</v>
      </c>
      <c r="B106" s="3"/>
      <c r="C106" s="112"/>
      <c r="D106" s="111"/>
      <c r="E106" s="47"/>
      <c r="F106" s="132"/>
      <c r="G106" s="111"/>
      <c r="H106" s="132"/>
      <c r="I106" s="132"/>
      <c r="J106" s="214"/>
      <c r="K106" s="111"/>
      <c r="L106" s="132"/>
      <c r="M106" s="132"/>
      <c r="N106" s="214"/>
      <c r="O106" s="214"/>
      <c r="P106" s="111"/>
      <c r="Q106" s="111"/>
      <c r="R106" s="111"/>
      <c r="S106" s="134"/>
      <c r="T106" s="226"/>
      <c r="U106" s="111"/>
      <c r="V106" s="111"/>
      <c r="W106" s="228"/>
      <c r="X106" s="111"/>
      <c r="Y106" s="111"/>
      <c r="Z106" s="132"/>
      <c r="AA106" s="132"/>
      <c r="AB106" s="214"/>
      <c r="AD106" s="132"/>
      <c r="AE106" s="132"/>
      <c r="AF106" s="246"/>
      <c r="AG106" s="111"/>
      <c r="AH106" s="228"/>
      <c r="AI106" s="5"/>
      <c r="AJ106"/>
    </row>
    <row r="107" spans="1:48" x14ac:dyDescent="0.3">
      <c r="A107" s="98" t="s">
        <v>45</v>
      </c>
      <c r="B107" s="3"/>
      <c r="C107" s="112"/>
      <c r="D107" s="111"/>
      <c r="E107" s="47"/>
      <c r="F107" s="132"/>
      <c r="G107" s="111"/>
      <c r="H107" s="132"/>
      <c r="I107" s="132"/>
      <c r="J107" s="214"/>
      <c r="K107" s="111"/>
      <c r="L107" s="132"/>
      <c r="M107" s="132"/>
      <c r="N107" s="214"/>
      <c r="O107" s="214"/>
      <c r="P107" s="111"/>
      <c r="Q107" s="111"/>
      <c r="R107" s="111"/>
      <c r="S107" s="134"/>
      <c r="T107" s="226"/>
      <c r="U107" s="111"/>
      <c r="V107" s="111"/>
      <c r="W107" s="228"/>
      <c r="X107" s="111"/>
      <c r="Y107" s="111"/>
      <c r="Z107" s="132"/>
      <c r="AA107" s="132"/>
      <c r="AB107" s="214"/>
      <c r="AC107" s="132"/>
      <c r="AD107" s="132"/>
      <c r="AE107" s="132"/>
      <c r="AF107" s="246"/>
      <c r="AG107" s="111"/>
      <c r="AH107" s="228"/>
      <c r="AI107" s="5"/>
      <c r="AJ107"/>
    </row>
    <row r="108" spans="1:48" x14ac:dyDescent="0.3">
      <c r="A108" s="85" t="s">
        <v>46</v>
      </c>
      <c r="B108" s="3"/>
      <c r="C108" s="112"/>
      <c r="D108" s="111"/>
      <c r="E108" s="47"/>
      <c r="F108" s="132"/>
      <c r="G108" s="111"/>
      <c r="H108" s="132"/>
      <c r="I108" s="132"/>
      <c r="J108" s="214"/>
      <c r="K108" s="111"/>
      <c r="L108" s="132"/>
      <c r="M108" s="132"/>
      <c r="N108" s="214"/>
      <c r="O108" s="214"/>
      <c r="P108" s="111"/>
      <c r="Q108" s="111"/>
      <c r="R108" s="111"/>
      <c r="S108" s="134"/>
      <c r="T108" s="226"/>
      <c r="U108" s="111"/>
      <c r="V108" s="111"/>
      <c r="W108" s="228"/>
      <c r="X108" s="111"/>
      <c r="Y108" s="111"/>
      <c r="Z108" s="132"/>
      <c r="AA108" s="132"/>
      <c r="AB108" s="214"/>
      <c r="AC108" s="132"/>
      <c r="AD108" s="132"/>
      <c r="AE108" s="132"/>
      <c r="AF108" s="246"/>
      <c r="AG108" s="111"/>
      <c r="AH108" s="228"/>
      <c r="AI108" s="5"/>
      <c r="AJ108"/>
    </row>
    <row r="109" spans="1:48" x14ac:dyDescent="0.3">
      <c r="A109" s="85"/>
      <c r="B109" s="3"/>
      <c r="C109" s="112"/>
      <c r="D109" s="111"/>
      <c r="E109" s="47"/>
      <c r="F109" s="132"/>
      <c r="G109" s="111"/>
      <c r="H109" s="132"/>
      <c r="I109" s="132"/>
      <c r="J109" s="214"/>
      <c r="K109" s="111"/>
      <c r="L109" s="132"/>
      <c r="M109" s="132"/>
      <c r="N109" s="214"/>
      <c r="O109" s="214"/>
      <c r="P109" s="111"/>
      <c r="Q109" s="111"/>
      <c r="R109" s="111"/>
      <c r="S109" s="134"/>
      <c r="T109" s="226"/>
      <c r="U109" s="111"/>
      <c r="V109" s="111"/>
      <c r="W109" s="228"/>
      <c r="X109" s="111"/>
      <c r="Y109" s="111"/>
      <c r="Z109" s="132"/>
      <c r="AA109" s="132"/>
      <c r="AB109" s="214"/>
      <c r="AC109" s="132"/>
      <c r="AD109" s="132"/>
      <c r="AE109" s="132"/>
      <c r="AF109" s="246"/>
      <c r="AG109" s="111"/>
      <c r="AH109" s="228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</row>
    <row r="110" spans="1:48" x14ac:dyDescent="0.3">
      <c r="A110" s="85"/>
      <c r="B110" s="3"/>
      <c r="C110" s="112"/>
      <c r="D110" s="111"/>
      <c r="E110" s="47"/>
      <c r="F110" s="132"/>
      <c r="G110" s="111"/>
      <c r="H110" s="132"/>
      <c r="I110" s="132"/>
      <c r="J110" s="214"/>
      <c r="K110" s="111"/>
      <c r="L110" s="132"/>
      <c r="M110" s="132"/>
      <c r="N110" s="214"/>
      <c r="O110" s="214"/>
      <c r="P110" s="111"/>
      <c r="Q110" s="111"/>
      <c r="R110" s="111"/>
      <c r="S110" s="134"/>
      <c r="T110" s="226"/>
      <c r="U110" s="111"/>
      <c r="V110" s="111"/>
      <c r="W110" s="228"/>
      <c r="X110" s="111"/>
      <c r="Y110" s="111"/>
      <c r="Z110" s="132"/>
      <c r="AA110" s="132"/>
      <c r="AB110" s="214"/>
      <c r="AC110" s="132"/>
      <c r="AD110" s="132"/>
      <c r="AE110" s="132"/>
      <c r="AF110" s="246"/>
      <c r="AG110" s="111"/>
      <c r="AH110" s="228"/>
      <c r="AI110" s="5"/>
      <c r="AJ110"/>
    </row>
    <row r="111" spans="1:48" x14ac:dyDescent="0.3">
      <c r="A111" s="98"/>
      <c r="B111" s="3"/>
      <c r="C111" s="112"/>
      <c r="D111" s="111"/>
      <c r="E111" s="47"/>
      <c r="F111" s="132"/>
      <c r="G111" s="111"/>
      <c r="H111" s="132"/>
      <c r="I111" s="132"/>
      <c r="J111" s="214"/>
      <c r="K111" s="111"/>
      <c r="L111" s="132"/>
      <c r="M111" s="132"/>
      <c r="N111" s="214"/>
      <c r="O111" s="214"/>
      <c r="P111" s="111"/>
      <c r="Q111" s="111"/>
      <c r="R111" s="111"/>
      <c r="S111" s="134"/>
      <c r="T111" s="226"/>
      <c r="U111" s="111"/>
      <c r="V111" s="111"/>
      <c r="W111" s="228"/>
      <c r="X111" s="111"/>
      <c r="Y111" s="111"/>
      <c r="Z111" s="132"/>
      <c r="AA111" s="132"/>
      <c r="AB111" s="214"/>
      <c r="AC111" s="132"/>
      <c r="AD111" s="132"/>
      <c r="AE111" s="132"/>
      <c r="AF111" s="246"/>
      <c r="AG111" s="111"/>
      <c r="AH111" s="228"/>
      <c r="AI111" s="5"/>
      <c r="AJ111"/>
    </row>
    <row r="112" spans="1:48" x14ac:dyDescent="0.3">
      <c r="A112" s="84" t="s">
        <v>47</v>
      </c>
      <c r="B112" s="29"/>
      <c r="C112" s="112"/>
      <c r="D112" s="111"/>
      <c r="E112" s="47"/>
      <c r="F112" s="132"/>
      <c r="G112" s="111"/>
      <c r="H112" s="132"/>
      <c r="I112" s="132"/>
      <c r="J112" s="214"/>
      <c r="K112" s="111"/>
      <c r="L112" s="132"/>
      <c r="M112" s="132"/>
      <c r="N112" s="214"/>
      <c r="O112" s="214"/>
      <c r="P112" s="111"/>
      <c r="Q112" s="111"/>
      <c r="R112" s="111"/>
      <c r="S112" s="134"/>
      <c r="T112" s="226"/>
      <c r="U112" s="111"/>
      <c r="V112" s="111"/>
      <c r="W112" s="228"/>
      <c r="X112" s="111"/>
      <c r="Y112" s="111"/>
      <c r="Z112" s="132"/>
      <c r="AA112" s="132"/>
      <c r="AB112" s="214"/>
      <c r="AC112" s="132"/>
      <c r="AD112" s="132"/>
      <c r="AE112" s="132"/>
      <c r="AF112" s="246"/>
      <c r="AG112" s="111"/>
      <c r="AH112" s="228"/>
      <c r="AI112" s="5"/>
      <c r="AJ112"/>
    </row>
    <row r="113" spans="1:42" x14ac:dyDescent="0.3">
      <c r="A113" s="84" t="s">
        <v>11</v>
      </c>
      <c r="B113" s="29"/>
      <c r="C113" s="112"/>
      <c r="D113" s="111"/>
      <c r="E113" s="47"/>
      <c r="F113" s="132"/>
      <c r="G113" s="111"/>
      <c r="H113" s="132"/>
      <c r="I113" s="132"/>
      <c r="J113" s="214"/>
      <c r="K113" s="111"/>
      <c r="L113" s="132"/>
      <c r="M113" s="132"/>
      <c r="N113" s="214"/>
      <c r="O113" s="214"/>
      <c r="P113" s="111"/>
      <c r="Q113" s="111"/>
      <c r="R113" s="111"/>
      <c r="S113" s="134"/>
      <c r="T113" s="226"/>
      <c r="U113" s="111"/>
      <c r="V113" s="111"/>
      <c r="W113" s="228"/>
      <c r="X113" s="111"/>
      <c r="Y113" s="111"/>
      <c r="Z113" s="132"/>
      <c r="AA113" s="132"/>
      <c r="AB113" s="214"/>
      <c r="AC113" s="132"/>
      <c r="AD113" s="132"/>
      <c r="AE113" s="132"/>
      <c r="AF113" s="246"/>
      <c r="AG113" s="111"/>
      <c r="AH113" s="228"/>
      <c r="AI113" s="5"/>
      <c r="AJ113"/>
    </row>
    <row r="114" spans="1:42" x14ac:dyDescent="0.3">
      <c r="A114" s="98" t="s">
        <v>48</v>
      </c>
      <c r="B114" s="29"/>
      <c r="C114" s="112"/>
      <c r="D114" s="111"/>
      <c r="E114" s="47"/>
      <c r="F114" s="132"/>
      <c r="G114" s="111"/>
      <c r="H114" s="132"/>
      <c r="I114" s="132"/>
      <c r="J114" s="214"/>
      <c r="K114" s="111"/>
      <c r="L114" s="132"/>
      <c r="M114" s="132"/>
      <c r="N114" s="214"/>
      <c r="O114" s="214"/>
      <c r="P114" s="111"/>
      <c r="Q114" s="111"/>
      <c r="R114" s="111"/>
      <c r="S114" s="134"/>
      <c r="T114" s="226"/>
      <c r="U114" s="111"/>
      <c r="V114" s="111"/>
      <c r="W114" s="228"/>
      <c r="X114" s="111"/>
      <c r="Y114" s="111"/>
      <c r="Z114" s="132"/>
      <c r="AA114" s="132"/>
      <c r="AB114" s="214"/>
      <c r="AC114" s="132"/>
      <c r="AD114" s="132"/>
      <c r="AE114" s="132"/>
      <c r="AF114" s="246"/>
      <c r="AG114" s="111"/>
      <c r="AH114" s="228"/>
      <c r="AI114" s="5"/>
      <c r="AJ114"/>
      <c r="AP114" t="s">
        <v>57</v>
      </c>
    </row>
    <row r="115" spans="1:42" x14ac:dyDescent="0.3">
      <c r="A115" s="98" t="s">
        <v>49</v>
      </c>
      <c r="B115" s="3"/>
      <c r="C115" s="112"/>
      <c r="D115" s="111"/>
      <c r="E115" s="47"/>
      <c r="F115" s="132"/>
      <c r="G115" s="111"/>
      <c r="H115" s="132"/>
      <c r="I115" s="132"/>
      <c r="J115" s="214"/>
      <c r="K115" s="111"/>
      <c r="L115" s="132"/>
      <c r="M115" s="132"/>
      <c r="N115" s="214"/>
      <c r="O115" s="214"/>
      <c r="P115" s="111"/>
      <c r="Q115" s="111"/>
      <c r="R115" s="111"/>
      <c r="S115" s="134"/>
      <c r="T115" s="226"/>
      <c r="U115" s="111"/>
      <c r="V115" s="111"/>
      <c r="W115" s="228"/>
      <c r="X115" s="111"/>
      <c r="Y115" s="111"/>
      <c r="Z115" s="132"/>
      <c r="AA115" s="132"/>
      <c r="AB115" s="214"/>
      <c r="AC115" s="132"/>
      <c r="AD115" s="132"/>
      <c r="AE115" s="132"/>
      <c r="AF115" s="246"/>
      <c r="AG115" s="111"/>
      <c r="AH115" s="228"/>
      <c r="AI115" s="5"/>
      <c r="AJ115"/>
    </row>
    <row r="116" spans="1:42" x14ac:dyDescent="0.3">
      <c r="A116" s="98" t="s">
        <v>50</v>
      </c>
      <c r="B116" s="22"/>
      <c r="C116" s="112"/>
      <c r="D116" s="111"/>
      <c r="E116" s="47"/>
      <c r="F116" s="132"/>
      <c r="G116" s="111"/>
      <c r="H116" s="132"/>
      <c r="I116" s="132"/>
      <c r="J116" s="214"/>
      <c r="K116" s="111"/>
      <c r="L116" s="132"/>
      <c r="M116" s="132"/>
      <c r="N116" s="214"/>
      <c r="O116" s="214"/>
      <c r="P116" s="111"/>
      <c r="Q116" s="111"/>
      <c r="R116" s="111"/>
      <c r="S116" s="134"/>
      <c r="T116" s="226"/>
      <c r="U116" s="111"/>
      <c r="V116" s="111"/>
      <c r="W116" s="228"/>
      <c r="X116" s="111"/>
      <c r="Y116" s="111"/>
      <c r="Z116" s="132"/>
      <c r="AA116" s="132"/>
      <c r="AB116" s="214"/>
      <c r="AC116" s="132"/>
      <c r="AD116" s="132"/>
      <c r="AE116" s="132"/>
      <c r="AF116" s="246"/>
      <c r="AG116" s="111"/>
      <c r="AH116" s="228"/>
      <c r="AI116" s="5"/>
      <c r="AJ116"/>
    </row>
    <row r="117" spans="1:42" x14ac:dyDescent="0.3">
      <c r="A117" s="98" t="s">
        <v>51</v>
      </c>
      <c r="B117" s="22"/>
      <c r="C117" s="112"/>
      <c r="D117" s="111"/>
      <c r="E117" s="47"/>
      <c r="F117" s="132"/>
      <c r="G117" s="111"/>
      <c r="H117" s="132"/>
      <c r="I117" s="132"/>
      <c r="J117" s="214"/>
      <c r="K117" s="111"/>
      <c r="L117" s="132"/>
      <c r="M117" s="132"/>
      <c r="N117" s="214"/>
      <c r="O117" s="214"/>
      <c r="P117" s="111"/>
      <c r="Q117" s="111"/>
      <c r="R117" s="111"/>
      <c r="S117" s="134"/>
      <c r="T117" s="226"/>
      <c r="U117" s="111"/>
      <c r="V117" s="111"/>
      <c r="W117" s="228"/>
      <c r="X117" s="111"/>
      <c r="Y117" s="111"/>
      <c r="Z117" s="132"/>
      <c r="AA117" s="132"/>
      <c r="AB117" s="214"/>
      <c r="AC117" s="132"/>
      <c r="AD117" s="132"/>
      <c r="AE117" s="132"/>
      <c r="AF117" s="246"/>
      <c r="AG117" s="111"/>
      <c r="AH117" s="228"/>
      <c r="AI117" s="5"/>
      <c r="AJ117"/>
    </row>
    <row r="118" spans="1:42" x14ac:dyDescent="0.3">
      <c r="A118" s="98" t="s">
        <v>52</v>
      </c>
      <c r="B118" s="3"/>
      <c r="C118" s="112"/>
      <c r="D118" s="111"/>
      <c r="E118" s="47"/>
      <c r="F118" s="132"/>
      <c r="G118" s="111"/>
      <c r="H118" s="132"/>
      <c r="I118" s="132"/>
      <c r="J118" s="214"/>
      <c r="K118" s="111"/>
      <c r="L118" s="132"/>
      <c r="M118" s="132"/>
      <c r="N118" s="214"/>
      <c r="O118" s="214"/>
      <c r="P118" s="111"/>
      <c r="Q118" s="111"/>
      <c r="R118" s="111"/>
      <c r="S118" s="134"/>
      <c r="T118" s="226"/>
      <c r="U118" s="111"/>
      <c r="V118" s="111"/>
      <c r="W118" s="228"/>
      <c r="X118" s="111"/>
      <c r="Y118" s="111"/>
      <c r="Z118" s="132"/>
      <c r="AA118" s="132"/>
      <c r="AB118" s="214"/>
      <c r="AC118" s="132"/>
      <c r="AD118" s="132"/>
      <c r="AE118" s="132"/>
      <c r="AF118" s="246"/>
      <c r="AG118" s="111"/>
      <c r="AH118" s="228"/>
      <c r="AI118" s="5"/>
      <c r="AJ118"/>
    </row>
    <row r="119" spans="1:42" x14ac:dyDescent="0.3">
      <c r="A119" s="98" t="s">
        <v>53</v>
      </c>
      <c r="B119" s="3"/>
      <c r="C119" s="112"/>
      <c r="D119" s="111"/>
      <c r="E119" s="47"/>
      <c r="F119" s="132"/>
      <c r="G119" s="111"/>
      <c r="H119" s="132"/>
      <c r="I119" s="132"/>
      <c r="J119" s="214"/>
      <c r="K119" s="111"/>
      <c r="L119" s="132"/>
      <c r="M119" s="132"/>
      <c r="N119" s="214"/>
      <c r="O119" s="214"/>
      <c r="P119" s="111"/>
      <c r="Q119" s="111"/>
      <c r="R119" s="111"/>
      <c r="S119" s="134"/>
      <c r="T119" s="226"/>
      <c r="U119" s="111"/>
      <c r="V119" s="111"/>
      <c r="W119" s="228"/>
      <c r="X119" s="111"/>
      <c r="Y119" s="111"/>
      <c r="Z119" s="132"/>
      <c r="AA119" s="132"/>
      <c r="AB119" s="214"/>
      <c r="AC119" s="132"/>
      <c r="AD119" s="132"/>
      <c r="AE119" s="132"/>
      <c r="AF119" s="246"/>
      <c r="AG119" s="111"/>
      <c r="AH119" s="228"/>
      <c r="AI119" s="5"/>
      <c r="AJ119"/>
    </row>
    <row r="120" spans="1:42" x14ac:dyDescent="0.3">
      <c r="A120" s="98" t="s">
        <v>54</v>
      </c>
      <c r="B120" s="3"/>
      <c r="C120" s="112"/>
      <c r="D120" s="111"/>
      <c r="E120" s="47"/>
      <c r="F120" s="132"/>
      <c r="G120" s="111"/>
      <c r="H120" s="132"/>
      <c r="I120" s="132"/>
      <c r="J120" s="214"/>
      <c r="K120" s="111"/>
      <c r="L120" s="132"/>
      <c r="M120" s="132"/>
      <c r="N120" s="214"/>
      <c r="O120" s="214"/>
      <c r="P120" s="111"/>
      <c r="Q120" s="111"/>
      <c r="R120" s="111"/>
      <c r="S120" s="134"/>
      <c r="T120" s="226"/>
      <c r="U120" s="111"/>
      <c r="V120" s="111"/>
      <c r="W120" s="228"/>
      <c r="X120" s="111"/>
      <c r="Y120" s="111"/>
      <c r="Z120" s="132"/>
      <c r="AA120" s="132"/>
      <c r="AB120" s="214"/>
      <c r="AC120" s="132"/>
      <c r="AD120" s="132"/>
      <c r="AE120" s="132"/>
      <c r="AF120" s="246"/>
      <c r="AG120" s="111"/>
      <c r="AH120" s="228"/>
      <c r="AI120" s="5"/>
      <c r="AJ120"/>
    </row>
    <row r="121" spans="1:42" x14ac:dyDescent="0.3">
      <c r="A121" s="85" t="s">
        <v>55</v>
      </c>
      <c r="B121" s="3"/>
      <c r="C121" s="112"/>
      <c r="D121" s="111"/>
      <c r="E121" s="47"/>
      <c r="F121" s="132"/>
      <c r="G121" s="111"/>
      <c r="H121" s="132"/>
      <c r="I121" s="132"/>
      <c r="J121" s="214"/>
      <c r="K121" s="111"/>
      <c r="L121" s="132"/>
      <c r="M121" s="132"/>
      <c r="N121" s="214"/>
      <c r="O121" s="214"/>
      <c r="P121" s="111"/>
      <c r="Q121" s="111"/>
      <c r="R121" s="111"/>
      <c r="S121" s="134"/>
      <c r="T121" s="226"/>
      <c r="U121" s="111"/>
      <c r="V121" s="111"/>
      <c r="W121" s="228"/>
      <c r="X121" s="111"/>
      <c r="Y121" s="111"/>
      <c r="Z121" s="132"/>
      <c r="AA121" s="132"/>
      <c r="AB121" s="214" t="s">
        <v>199</v>
      </c>
      <c r="AC121" s="132"/>
      <c r="AD121" s="132"/>
      <c r="AE121" s="132"/>
      <c r="AF121" s="246"/>
      <c r="AG121" s="111"/>
      <c r="AH121" s="228"/>
      <c r="AI121" s="5"/>
      <c r="AJ121"/>
    </row>
    <row r="122" spans="1:42" x14ac:dyDescent="0.3">
      <c r="A122" s="98"/>
      <c r="B122" s="3"/>
      <c r="C122" s="112"/>
      <c r="D122" s="111"/>
      <c r="E122" s="47"/>
      <c r="F122" s="132"/>
      <c r="G122" s="111"/>
      <c r="H122" s="132"/>
      <c r="I122" s="132"/>
      <c r="J122" s="214"/>
      <c r="K122" s="111"/>
      <c r="L122" s="132"/>
      <c r="M122" s="132"/>
      <c r="N122" s="214"/>
      <c r="O122" s="214"/>
      <c r="P122" s="111"/>
      <c r="Q122" s="111"/>
      <c r="R122" s="111"/>
      <c r="S122" s="134"/>
      <c r="T122" s="226"/>
      <c r="U122" s="111"/>
      <c r="V122" s="111"/>
      <c r="W122" s="228"/>
      <c r="X122" s="111"/>
      <c r="Y122" s="47"/>
      <c r="Z122" s="132"/>
      <c r="AA122" s="132"/>
      <c r="AB122" s="111"/>
      <c r="AC122" s="132"/>
      <c r="AD122" s="132"/>
      <c r="AE122" s="132"/>
      <c r="AF122" s="246"/>
      <c r="AG122" s="111"/>
      <c r="AH122" s="228"/>
      <c r="AI122" s="5"/>
      <c r="AJ122"/>
    </row>
    <row r="123" spans="1:42" x14ac:dyDescent="0.3">
      <c r="A123" s="86" t="s">
        <v>56</v>
      </c>
      <c r="B123" s="3"/>
      <c r="C123" s="113" t="s">
        <v>156</v>
      </c>
      <c r="D123" s="118"/>
      <c r="E123" s="118"/>
      <c r="F123" s="212"/>
      <c r="G123" s="74"/>
      <c r="H123" s="212"/>
      <c r="I123" s="212" t="s">
        <v>224</v>
      </c>
      <c r="J123" s="212"/>
      <c r="K123" s="150" t="s">
        <v>174</v>
      </c>
      <c r="L123" s="212"/>
      <c r="M123" s="287"/>
      <c r="N123" s="212"/>
      <c r="O123" s="212"/>
      <c r="P123" s="74"/>
      <c r="Q123" s="152"/>
      <c r="R123" s="118"/>
      <c r="S123" s="112"/>
      <c r="T123" s="226"/>
      <c r="U123" s="74"/>
      <c r="V123" s="74"/>
      <c r="W123" s="231"/>
      <c r="X123" s="74"/>
      <c r="Y123" s="47"/>
      <c r="Z123" s="213"/>
      <c r="AA123" s="212"/>
      <c r="AB123" s="118"/>
      <c r="AC123" s="212"/>
      <c r="AD123" s="212"/>
      <c r="AE123" s="212"/>
      <c r="AF123" s="135"/>
      <c r="AG123" s="74"/>
      <c r="AH123" s="231"/>
      <c r="AI123" s="5"/>
      <c r="AJ123"/>
    </row>
    <row r="124" spans="1:42" x14ac:dyDescent="0.3">
      <c r="A124" s="98"/>
      <c r="B124" s="3"/>
      <c r="C124" s="74"/>
      <c r="D124" s="118"/>
      <c r="E124" s="116"/>
      <c r="F124" s="212"/>
      <c r="G124" s="74"/>
      <c r="H124" s="212"/>
      <c r="I124" s="212"/>
      <c r="J124" s="212"/>
      <c r="K124" s="150" t="s">
        <v>175</v>
      </c>
      <c r="L124" s="212"/>
      <c r="M124" s="212"/>
      <c r="N124" s="212"/>
      <c r="O124" s="281" t="s">
        <v>186</v>
      </c>
      <c r="P124" s="74"/>
      <c r="Q124" s="152"/>
      <c r="R124" s="118"/>
      <c r="S124" s="112"/>
      <c r="T124" s="118"/>
      <c r="U124" s="74"/>
      <c r="V124" s="74"/>
      <c r="W124" s="118"/>
      <c r="X124" s="74"/>
      <c r="Y124" s="47"/>
      <c r="Z124" s="212"/>
      <c r="AA124" s="212"/>
      <c r="AB124" s="118"/>
      <c r="AC124" s="212"/>
      <c r="AD124" s="212"/>
      <c r="AE124" s="212"/>
      <c r="AF124" s="135"/>
      <c r="AG124" s="74"/>
      <c r="AH124" s="231"/>
      <c r="AI124" s="5"/>
      <c r="AJ124"/>
    </row>
    <row r="125" spans="1:42" x14ac:dyDescent="0.3">
      <c r="A125" s="98"/>
      <c r="B125" s="29"/>
      <c r="C125" s="74"/>
      <c r="D125" s="118"/>
      <c r="E125" s="118"/>
      <c r="F125" s="212"/>
      <c r="G125" s="74"/>
      <c r="H125" s="212"/>
      <c r="I125" s="212"/>
      <c r="J125" s="212"/>
      <c r="K125" s="150" t="s">
        <v>176</v>
      </c>
      <c r="L125" s="212"/>
      <c r="M125" s="212"/>
      <c r="N125" s="212"/>
      <c r="O125" s="212"/>
      <c r="P125" s="74"/>
      <c r="Q125" s="152"/>
      <c r="R125" s="118"/>
      <c r="S125" s="112"/>
      <c r="T125" s="118"/>
      <c r="U125" s="74"/>
      <c r="V125" s="74"/>
      <c r="W125" s="118"/>
      <c r="X125" s="74"/>
      <c r="Y125" s="47"/>
      <c r="Z125" s="212"/>
      <c r="AA125" s="212"/>
      <c r="AB125" s="118"/>
      <c r="AC125" s="212"/>
      <c r="AD125" s="212"/>
      <c r="AE125" s="212"/>
      <c r="AF125" s="135"/>
      <c r="AG125" s="74"/>
      <c r="AH125" s="231"/>
      <c r="AI125" s="5"/>
      <c r="AJ125"/>
    </row>
    <row r="126" spans="1:42" x14ac:dyDescent="0.3">
      <c r="A126" s="98"/>
      <c r="B126" s="3"/>
      <c r="C126" s="74"/>
      <c r="D126" s="118"/>
      <c r="E126" s="118"/>
      <c r="F126" s="212"/>
      <c r="G126" s="74"/>
      <c r="H126" s="212"/>
      <c r="I126" s="212"/>
      <c r="J126" s="212"/>
      <c r="K126" s="150" t="s">
        <v>177</v>
      </c>
      <c r="L126" s="212"/>
      <c r="M126" s="212"/>
      <c r="N126" s="212"/>
      <c r="O126" s="212"/>
      <c r="P126" s="74"/>
      <c r="Q126" s="152"/>
      <c r="R126" s="118"/>
      <c r="S126" s="112"/>
      <c r="T126" s="118"/>
      <c r="U126" s="74"/>
      <c r="V126" s="74"/>
      <c r="W126" s="118"/>
      <c r="X126" s="74"/>
      <c r="Y126" s="47"/>
      <c r="Z126" s="212"/>
      <c r="AA126" s="212"/>
      <c r="AB126" s="118"/>
      <c r="AC126" s="212"/>
      <c r="AD126" s="212"/>
      <c r="AE126" s="212"/>
      <c r="AF126" s="135"/>
      <c r="AG126" s="74"/>
      <c r="AH126" s="231"/>
      <c r="AI126" s="5"/>
      <c r="AJ126"/>
    </row>
    <row r="127" spans="1:42" x14ac:dyDescent="0.3">
      <c r="A127" s="83"/>
      <c r="C127" s="74"/>
      <c r="D127" s="118"/>
      <c r="E127" s="118"/>
      <c r="F127" s="212"/>
      <c r="G127" s="74"/>
      <c r="H127" s="212"/>
      <c r="I127" s="212"/>
      <c r="J127" s="212"/>
      <c r="K127" s="150" t="s">
        <v>178</v>
      </c>
      <c r="L127" s="212"/>
      <c r="M127" s="212"/>
      <c r="N127" s="212"/>
      <c r="O127" s="212"/>
      <c r="P127" s="74"/>
      <c r="Q127" s="152"/>
      <c r="R127" s="9"/>
      <c r="S127" s="112"/>
      <c r="T127" s="118"/>
      <c r="U127" s="74"/>
      <c r="V127" s="10"/>
      <c r="W127"/>
      <c r="X127" s="74"/>
      <c r="Z127" s="212"/>
      <c r="AA127" s="212"/>
      <c r="AB127" s="11"/>
      <c r="AC127" s="212"/>
      <c r="AD127" s="212"/>
      <c r="AE127" s="212"/>
      <c r="AG127" s="74"/>
      <c r="AH127" s="231"/>
    </row>
    <row r="128" spans="1:42" x14ac:dyDescent="0.3">
      <c r="A128" s="83"/>
      <c r="C128"/>
      <c r="D128"/>
      <c r="L128"/>
      <c r="M128"/>
      <c r="P128" s="11"/>
      <c r="R128" s="9"/>
      <c r="S128" s="9"/>
      <c r="T128" s="9"/>
      <c r="AA128" s="11"/>
      <c r="AB128" s="11"/>
      <c r="AC128" s="11"/>
      <c r="AE128" s="140"/>
    </row>
    <row r="129" spans="1:39" x14ac:dyDescent="0.3">
      <c r="A129" s="83"/>
      <c r="C129"/>
      <c r="D129"/>
      <c r="L129"/>
      <c r="M129"/>
      <c r="P129" s="11"/>
      <c r="R129" s="9"/>
      <c r="S129" s="9"/>
      <c r="T129" s="9"/>
      <c r="AA129" s="11"/>
      <c r="AB129" s="11"/>
      <c r="AC129" s="11"/>
    </row>
    <row r="130" spans="1:39" x14ac:dyDescent="0.3">
      <c r="A130" s="83"/>
      <c r="C130"/>
      <c r="D130"/>
      <c r="L130"/>
      <c r="M130"/>
      <c r="P130" s="11"/>
      <c r="R130" s="9"/>
      <c r="S130" s="9"/>
      <c r="T130" s="9"/>
      <c r="AA130" s="11"/>
      <c r="AB130" s="11"/>
      <c r="AC130" s="11"/>
    </row>
    <row r="131" spans="1:39" x14ac:dyDescent="0.3">
      <c r="C131"/>
      <c r="D131"/>
      <c r="L131"/>
      <c r="M131"/>
      <c r="P131" s="11"/>
      <c r="R131" s="9"/>
      <c r="S131" s="9"/>
      <c r="T131" s="9"/>
      <c r="AA131" s="11"/>
      <c r="AB131" s="11"/>
      <c r="AC131" s="11"/>
    </row>
    <row r="132" spans="1:39" x14ac:dyDescent="0.3">
      <c r="C132"/>
      <c r="D132"/>
      <c r="L132"/>
      <c r="M132"/>
      <c r="P132" s="11"/>
      <c r="R132" s="9"/>
      <c r="S132" s="9"/>
      <c r="T132" s="9"/>
      <c r="AA132" s="11"/>
      <c r="AB132" s="11"/>
      <c r="AC132" s="11"/>
    </row>
    <row r="133" spans="1:39" x14ac:dyDescent="0.3">
      <c r="C133"/>
      <c r="D133"/>
      <c r="L133"/>
      <c r="M133"/>
      <c r="P133" s="11"/>
      <c r="R133" s="9"/>
      <c r="S133" s="9"/>
      <c r="T133" s="9"/>
      <c r="AA133" s="11"/>
      <c r="AB133" s="11"/>
      <c r="AC133" s="11"/>
    </row>
    <row r="134" spans="1:39" x14ac:dyDescent="0.3">
      <c r="C134"/>
      <c r="D134"/>
      <c r="L134"/>
      <c r="M134"/>
      <c r="P134" s="11"/>
      <c r="R134" s="65"/>
      <c r="S134" s="65"/>
      <c r="T134" s="65"/>
      <c r="AA134" s="11"/>
      <c r="AB134" s="11"/>
      <c r="AC134" s="11"/>
    </row>
    <row r="135" spans="1:39" x14ac:dyDescent="0.3">
      <c r="C135"/>
      <c r="D135"/>
      <c r="L135"/>
      <c r="M135"/>
      <c r="P135" s="11"/>
      <c r="AA135" s="11"/>
      <c r="AB135" s="11"/>
      <c r="AC135" s="11"/>
    </row>
    <row r="136" spans="1:39" x14ac:dyDescent="0.3">
      <c r="C136"/>
      <c r="D136"/>
      <c r="L136"/>
      <c r="M136"/>
      <c r="P136" s="11"/>
      <c r="AA136" s="11"/>
      <c r="AB136" s="11"/>
      <c r="AC136" s="11"/>
      <c r="AJ136"/>
    </row>
    <row r="137" spans="1:39" x14ac:dyDescent="0.3">
      <c r="C137"/>
      <c r="D137"/>
      <c r="L137"/>
      <c r="M137"/>
      <c r="P137" s="11"/>
      <c r="AA137" s="11"/>
      <c r="AB137" s="11"/>
      <c r="AC137" s="11"/>
      <c r="AJ137"/>
    </row>
    <row r="138" spans="1:39" x14ac:dyDescent="0.3">
      <c r="C138"/>
      <c r="D138"/>
      <c r="L138"/>
      <c r="M138"/>
      <c r="P138" s="11"/>
      <c r="AA138" s="11"/>
      <c r="AB138" s="11"/>
      <c r="AC138" s="11"/>
      <c r="AJ138"/>
    </row>
    <row r="139" spans="1:39" x14ac:dyDescent="0.3">
      <c r="C139"/>
      <c r="D139"/>
      <c r="L139"/>
      <c r="M139"/>
      <c r="P139" s="11"/>
      <c r="AA139" s="11"/>
      <c r="AB139" s="11"/>
      <c r="AC139" s="11"/>
      <c r="AJ139"/>
    </row>
    <row r="140" spans="1:39" x14ac:dyDescent="0.3">
      <c r="C140"/>
      <c r="D140"/>
      <c r="L140"/>
      <c r="M140"/>
      <c r="P140" s="11"/>
      <c r="AA140" s="11"/>
      <c r="AB140" s="11"/>
      <c r="AC140" s="11"/>
      <c r="AJ140" s="5"/>
      <c r="AK140" s="5"/>
      <c r="AL140" s="5"/>
      <c r="AM140" s="5"/>
    </row>
    <row r="141" spans="1:39" x14ac:dyDescent="0.3">
      <c r="C141"/>
      <c r="D141"/>
      <c r="L141"/>
      <c r="M141"/>
      <c r="P141" s="11"/>
      <c r="AA141" s="11"/>
      <c r="AB141" s="11"/>
      <c r="AC141" s="11"/>
    </row>
    <row r="142" spans="1:39" x14ac:dyDescent="0.3">
      <c r="C142"/>
      <c r="D142"/>
      <c r="L142"/>
      <c r="M142"/>
      <c r="P142" s="11"/>
      <c r="AA142" s="11"/>
      <c r="AB142" s="11"/>
      <c r="AC142" s="11"/>
    </row>
    <row r="143" spans="1:39" x14ac:dyDescent="0.3">
      <c r="C143"/>
      <c r="D143"/>
      <c r="L143"/>
      <c r="M143"/>
      <c r="P143" s="11"/>
      <c r="AA143" s="11"/>
      <c r="AB143" s="11"/>
      <c r="AC143" s="11"/>
    </row>
    <row r="144" spans="1:39" x14ac:dyDescent="0.3">
      <c r="C144"/>
      <c r="D144"/>
      <c r="E144" s="79"/>
      <c r="F144" s="79"/>
      <c r="G144" s="76"/>
      <c r="H144" s="76"/>
      <c r="I144" s="76"/>
      <c r="J144" s="78"/>
      <c r="K144" s="78"/>
      <c r="L144" s="76"/>
      <c r="M144" s="76"/>
      <c r="N144" s="78"/>
      <c r="O144" s="78"/>
      <c r="P144" s="78"/>
      <c r="Q144" s="78"/>
      <c r="R144" s="78"/>
      <c r="S144" s="78"/>
      <c r="T144" s="78"/>
      <c r="AA144" s="11"/>
      <c r="AB144" s="11"/>
      <c r="AC144" s="11"/>
      <c r="AD144" s="76"/>
    </row>
    <row r="145" spans="1:42" x14ac:dyDescent="0.3">
      <c r="C145"/>
      <c r="D145"/>
      <c r="L145"/>
      <c r="M145"/>
      <c r="P145" s="11"/>
      <c r="AA145" s="11"/>
      <c r="AB145" s="11"/>
      <c r="AC145" s="11"/>
    </row>
    <row r="146" spans="1:42" x14ac:dyDescent="0.3">
      <c r="C146"/>
      <c r="D146"/>
      <c r="L146"/>
      <c r="M146"/>
      <c r="P146" s="11"/>
      <c r="AA146" s="11"/>
      <c r="AB146" s="11"/>
      <c r="AC146" s="11"/>
    </row>
    <row r="147" spans="1:42" x14ac:dyDescent="0.3">
      <c r="C147"/>
      <c r="D147"/>
      <c r="E147" s="5"/>
      <c r="F147" s="5"/>
      <c r="J147"/>
      <c r="K147"/>
      <c r="L147"/>
      <c r="M147"/>
      <c r="N147"/>
      <c r="O147"/>
      <c r="Q147"/>
      <c r="R147" s="66"/>
      <c r="S147" s="66"/>
      <c r="T147" s="66"/>
      <c r="X147"/>
      <c r="Y147"/>
      <c r="Z147"/>
      <c r="AE147"/>
      <c r="AF147"/>
      <c r="AG147"/>
      <c r="AH147"/>
      <c r="AI147"/>
      <c r="AJ147"/>
    </row>
    <row r="148" spans="1:42" x14ac:dyDescent="0.3">
      <c r="C148"/>
      <c r="D148"/>
      <c r="E148" s="5"/>
      <c r="F148" s="5"/>
      <c r="J148"/>
      <c r="K148"/>
      <c r="L148"/>
      <c r="M148"/>
      <c r="N148"/>
      <c r="O148"/>
      <c r="P148" s="5"/>
      <c r="Q148"/>
      <c r="U148"/>
      <c r="V148"/>
      <c r="W148"/>
      <c r="X148" s="7"/>
      <c r="Y148" s="7"/>
      <c r="Z148" s="7"/>
      <c r="AA148" s="5"/>
      <c r="AB148" s="5"/>
      <c r="AC148" s="5"/>
      <c r="AE148"/>
      <c r="AF148"/>
      <c r="AG148"/>
      <c r="AH148"/>
      <c r="AI148"/>
      <c r="AJ148"/>
    </row>
    <row r="149" spans="1:42" x14ac:dyDescent="0.3">
      <c r="C149"/>
      <c r="D149"/>
      <c r="E149" s="5"/>
      <c r="F149" s="5"/>
      <c r="J149"/>
      <c r="K149"/>
      <c r="L149"/>
      <c r="M149"/>
      <c r="N149"/>
      <c r="O149"/>
      <c r="P149" s="5"/>
      <c r="Q149"/>
      <c r="U149"/>
      <c r="V149"/>
      <c r="W149"/>
      <c r="X149"/>
      <c r="Y149"/>
      <c r="Z149"/>
      <c r="AA149" s="5"/>
      <c r="AB149" s="5"/>
      <c r="AC149" s="5"/>
      <c r="AE149"/>
      <c r="AF149"/>
      <c r="AG149"/>
      <c r="AH149"/>
      <c r="AI149"/>
      <c r="AJ149"/>
    </row>
    <row r="150" spans="1:42" x14ac:dyDescent="0.3">
      <c r="B150" s="9"/>
      <c r="C150"/>
      <c r="D150"/>
      <c r="E150" s="5"/>
      <c r="F150" s="5"/>
      <c r="J150"/>
      <c r="K150"/>
      <c r="L150"/>
      <c r="M150"/>
      <c r="N150"/>
      <c r="O150"/>
      <c r="P150" s="5"/>
      <c r="Q150" s="7"/>
      <c r="U150"/>
      <c r="V150"/>
      <c r="W150"/>
      <c r="X150"/>
      <c r="Y150"/>
      <c r="Z150"/>
      <c r="AA150" s="5"/>
      <c r="AB150" s="5"/>
      <c r="AC150" s="5"/>
      <c r="AE150"/>
      <c r="AF150"/>
      <c r="AG150"/>
      <c r="AH150"/>
      <c r="AI150"/>
      <c r="AJ150"/>
    </row>
    <row r="151" spans="1:42" x14ac:dyDescent="0.3">
      <c r="B151" s="9"/>
      <c r="C151"/>
      <c r="D151"/>
      <c r="E151" s="5"/>
      <c r="F151" s="5"/>
      <c r="J151"/>
      <c r="K151"/>
      <c r="L151"/>
      <c r="M151"/>
      <c r="N151"/>
      <c r="O151"/>
      <c r="P151" s="5"/>
      <c r="Q151"/>
      <c r="U151"/>
      <c r="V151"/>
      <c r="W151"/>
      <c r="X151"/>
      <c r="Y151"/>
      <c r="Z151"/>
      <c r="AA151" s="5"/>
      <c r="AB151" s="5"/>
      <c r="AC151" s="5"/>
      <c r="AE151"/>
      <c r="AF151"/>
      <c r="AG151"/>
      <c r="AH151"/>
      <c r="AI151"/>
      <c r="AJ151"/>
    </row>
    <row r="152" spans="1:42" x14ac:dyDescent="0.3">
      <c r="B152" s="9"/>
      <c r="C152" s="5"/>
      <c r="D152" s="5"/>
      <c r="E152" s="5"/>
      <c r="F152" s="5"/>
      <c r="J152"/>
      <c r="K152"/>
      <c r="L152"/>
      <c r="M152"/>
      <c r="N152"/>
      <c r="O152"/>
      <c r="Q152"/>
      <c r="U152"/>
      <c r="V152"/>
      <c r="W152"/>
      <c r="X152"/>
      <c r="Y152"/>
      <c r="Z152"/>
      <c r="AE152"/>
      <c r="AF152"/>
      <c r="AG152"/>
      <c r="AH152"/>
      <c r="AI152"/>
      <c r="AJ152" s="5"/>
      <c r="AK152" s="5"/>
      <c r="AL152" s="5"/>
      <c r="AM152" s="5"/>
    </row>
    <row r="153" spans="1:42" x14ac:dyDescent="0.3">
      <c r="B153" s="9"/>
      <c r="C153"/>
      <c r="D153"/>
      <c r="E153" s="5"/>
      <c r="F153" s="5"/>
      <c r="J153"/>
      <c r="K153"/>
      <c r="L153"/>
      <c r="M153"/>
      <c r="N153"/>
      <c r="O153"/>
      <c r="P153" s="24"/>
      <c r="Q153"/>
      <c r="U153"/>
      <c r="V153"/>
      <c r="W153"/>
      <c r="X153"/>
      <c r="Y153"/>
      <c r="Z153"/>
      <c r="AA153" s="24"/>
      <c r="AB153" s="24"/>
      <c r="AC153" s="24"/>
      <c r="AE153"/>
      <c r="AF153"/>
      <c r="AG153"/>
      <c r="AH153"/>
      <c r="AI153"/>
      <c r="AJ153"/>
    </row>
    <row r="154" spans="1:42" x14ac:dyDescent="0.3">
      <c r="B154" s="9"/>
      <c r="C154"/>
      <c r="D154"/>
      <c r="E154" s="5"/>
      <c r="F154" s="5"/>
      <c r="J154"/>
      <c r="K154"/>
      <c r="L154"/>
      <c r="M154"/>
      <c r="N154"/>
      <c r="O154"/>
      <c r="Q154"/>
      <c r="U154"/>
      <c r="V154"/>
      <c r="W154"/>
      <c r="X154" s="36"/>
      <c r="Y154" s="36"/>
      <c r="Z154" s="36"/>
      <c r="AE154"/>
      <c r="AF154"/>
      <c r="AG154"/>
      <c r="AH154"/>
      <c r="AI154"/>
      <c r="AJ154"/>
    </row>
    <row r="155" spans="1:42" x14ac:dyDescent="0.3">
      <c r="A155" s="4" t="s">
        <v>70</v>
      </c>
      <c r="B155" s="11">
        <v>17</v>
      </c>
      <c r="J155"/>
      <c r="K155"/>
    </row>
    <row r="156" spans="1:42" x14ac:dyDescent="0.3">
      <c r="A156" s="4" t="s">
        <v>75</v>
      </c>
      <c r="B156" s="11">
        <v>16</v>
      </c>
      <c r="J156"/>
      <c r="K156"/>
    </row>
    <row r="157" spans="1:42" x14ac:dyDescent="0.3">
      <c r="A157" s="4" t="s">
        <v>71</v>
      </c>
      <c r="B157" s="49">
        <v>17</v>
      </c>
      <c r="J157"/>
      <c r="K157"/>
    </row>
    <row r="158" spans="1:42" x14ac:dyDescent="0.3">
      <c r="A158" s="4" t="s">
        <v>83</v>
      </c>
      <c r="B158" s="49">
        <v>19</v>
      </c>
      <c r="J158"/>
      <c r="K158"/>
      <c r="AN158" t="s">
        <v>57</v>
      </c>
    </row>
    <row r="159" spans="1:42" x14ac:dyDescent="0.3">
      <c r="A159" s="4" t="s">
        <v>88</v>
      </c>
      <c r="B159" s="49">
        <v>26</v>
      </c>
      <c r="J159"/>
      <c r="K159"/>
      <c r="P159" s="24"/>
      <c r="AA159" s="24"/>
      <c r="AB159" s="24"/>
      <c r="AC159" s="24"/>
    </row>
    <row r="160" spans="1:42" x14ac:dyDescent="0.3">
      <c r="A160" s="98" t="s">
        <v>43</v>
      </c>
      <c r="B160" s="9">
        <v>13</v>
      </c>
      <c r="J160"/>
      <c r="K160"/>
      <c r="AN160" s="3"/>
      <c r="AO160" s="3"/>
      <c r="AP160" s="3"/>
    </row>
    <row r="161" spans="1:42" x14ac:dyDescent="0.3">
      <c r="A161" s="98" t="s">
        <v>20</v>
      </c>
      <c r="B161" s="11">
        <v>8</v>
      </c>
      <c r="J161"/>
      <c r="K161"/>
      <c r="R161"/>
      <c r="S161"/>
      <c r="T161"/>
      <c r="AN161" s="3"/>
      <c r="AO161" s="3"/>
      <c r="AP161" s="3"/>
    </row>
    <row r="162" spans="1:42" x14ac:dyDescent="0.3">
      <c r="A162" s="98" t="s">
        <v>23</v>
      </c>
      <c r="B162" s="11">
        <v>11</v>
      </c>
      <c r="J162"/>
      <c r="K162"/>
      <c r="AN162" s="3"/>
      <c r="AO162" s="3"/>
      <c r="AP162" s="3"/>
    </row>
    <row r="163" spans="1:42" x14ac:dyDescent="0.3">
      <c r="A163" s="98" t="s">
        <v>24</v>
      </c>
      <c r="B163" s="53">
        <v>15</v>
      </c>
      <c r="J163"/>
      <c r="K163"/>
    </row>
    <row r="164" spans="1:42" x14ac:dyDescent="0.3">
      <c r="A164" s="98" t="s">
        <v>26</v>
      </c>
      <c r="B164" s="53">
        <v>22</v>
      </c>
      <c r="J164"/>
      <c r="K164"/>
    </row>
    <row r="165" spans="1:42" x14ac:dyDescent="0.3">
      <c r="J165"/>
      <c r="K165"/>
    </row>
    <row r="166" spans="1:42" x14ac:dyDescent="0.3">
      <c r="J166"/>
      <c r="K166"/>
    </row>
    <row r="167" spans="1:42" x14ac:dyDescent="0.3">
      <c r="J167"/>
      <c r="K167"/>
    </row>
    <row r="168" spans="1:42" x14ac:dyDescent="0.3">
      <c r="J168"/>
      <c r="K168"/>
    </row>
    <row r="169" spans="1:42" x14ac:dyDescent="0.3">
      <c r="J169"/>
      <c r="K169"/>
    </row>
    <row r="170" spans="1:42" x14ac:dyDescent="0.3">
      <c r="J170"/>
      <c r="K170"/>
    </row>
    <row r="171" spans="1:42" x14ac:dyDescent="0.3">
      <c r="J171"/>
      <c r="K171"/>
    </row>
    <row r="172" spans="1:42" x14ac:dyDescent="0.3">
      <c r="J172"/>
      <c r="K172"/>
    </row>
    <row r="173" spans="1:42" x14ac:dyDescent="0.3">
      <c r="J173"/>
      <c r="K173"/>
    </row>
    <row r="174" spans="1:42" x14ac:dyDescent="0.3">
      <c r="J174"/>
      <c r="K174"/>
      <c r="P174" s="32"/>
      <c r="AA174" s="32"/>
      <c r="AB174" s="32"/>
      <c r="AC174" s="32"/>
    </row>
    <row r="175" spans="1:42" x14ac:dyDescent="0.3">
      <c r="J175"/>
      <c r="K175"/>
      <c r="P175" s="24"/>
      <c r="AA175" s="24"/>
      <c r="AB175" s="24"/>
      <c r="AC175" s="24"/>
    </row>
    <row r="176" spans="1:42" x14ac:dyDescent="0.3">
      <c r="B176" s="37"/>
      <c r="J176"/>
      <c r="K176"/>
    </row>
    <row r="177" spans="2:36" x14ac:dyDescent="0.3">
      <c r="J177"/>
      <c r="K177"/>
    </row>
    <row r="178" spans="2:36" x14ac:dyDescent="0.3">
      <c r="J178"/>
      <c r="K178"/>
    </row>
    <row r="179" spans="2:36" x14ac:dyDescent="0.3">
      <c r="J179"/>
      <c r="K179"/>
    </row>
    <row r="180" spans="2:36" x14ac:dyDescent="0.3">
      <c r="B180" s="3"/>
      <c r="J180"/>
      <c r="K180"/>
    </row>
    <row r="181" spans="2:36" x14ac:dyDescent="0.3">
      <c r="B181" s="3"/>
      <c r="J181"/>
      <c r="K181"/>
    </row>
    <row r="182" spans="2:36" x14ac:dyDescent="0.3">
      <c r="C182" s="25"/>
      <c r="D182" s="25"/>
      <c r="E182" s="24"/>
      <c r="F182" s="24"/>
      <c r="J182"/>
      <c r="K182"/>
      <c r="L182" s="24"/>
      <c r="M182" s="24"/>
      <c r="N182" s="24"/>
      <c r="O182" s="24"/>
      <c r="Q182" s="24"/>
      <c r="U182" s="24"/>
      <c r="V182" s="24"/>
      <c r="W182" s="24"/>
      <c r="X182" s="24"/>
      <c r="Y182" s="24"/>
      <c r="Z182" s="24"/>
      <c r="AE182" s="24"/>
      <c r="AF182" s="24"/>
      <c r="AG182" s="24"/>
      <c r="AH182" s="24"/>
      <c r="AI182" s="24"/>
    </row>
    <row r="183" spans="2:36" x14ac:dyDescent="0.3">
      <c r="B183" s="28"/>
      <c r="C183" s="32"/>
      <c r="D183" s="32"/>
      <c r="E183" s="33"/>
      <c r="F183" s="33"/>
      <c r="J183"/>
      <c r="K183"/>
      <c r="L183" s="32"/>
      <c r="M183" s="32"/>
      <c r="N183" s="32"/>
      <c r="O183" s="32"/>
      <c r="Q183" s="32"/>
      <c r="U183" s="32"/>
      <c r="V183" s="32"/>
      <c r="W183" s="32"/>
      <c r="X183" s="32"/>
      <c r="Y183" s="32"/>
      <c r="Z183" s="32"/>
      <c r="AE183" s="32"/>
      <c r="AF183" s="32"/>
      <c r="AG183" s="32"/>
      <c r="AH183" s="32"/>
      <c r="AI183" s="32"/>
      <c r="AJ183"/>
    </row>
    <row r="184" spans="2:36" x14ac:dyDescent="0.3">
      <c r="J184"/>
      <c r="K184"/>
    </row>
    <row r="185" spans="2:36" x14ac:dyDescent="0.3">
      <c r="J185"/>
      <c r="K185"/>
    </row>
    <row r="186" spans="2:36" x14ac:dyDescent="0.3">
      <c r="B186" s="3"/>
      <c r="J186"/>
      <c r="K186"/>
    </row>
    <row r="187" spans="2:36" x14ac:dyDescent="0.3">
      <c r="B187" s="38"/>
      <c r="J187"/>
      <c r="K187"/>
    </row>
    <row r="188" spans="2:36" x14ac:dyDescent="0.3">
      <c r="B188" s="38"/>
      <c r="J188"/>
      <c r="K188"/>
    </row>
    <row r="189" spans="2:36" x14ac:dyDescent="0.3">
      <c r="J189"/>
      <c r="K189"/>
    </row>
    <row r="190" spans="2:36" x14ac:dyDescent="0.3">
      <c r="J190"/>
      <c r="K190"/>
    </row>
    <row r="191" spans="2:36" x14ac:dyDescent="0.3">
      <c r="J191"/>
      <c r="K191"/>
    </row>
    <row r="192" spans="2:36" x14ac:dyDescent="0.3">
      <c r="J192"/>
      <c r="K192"/>
    </row>
    <row r="193" spans="2:36" x14ac:dyDescent="0.3">
      <c r="J193"/>
      <c r="K193"/>
      <c r="P193" s="24"/>
      <c r="AA193" s="24"/>
      <c r="AB193" s="24"/>
      <c r="AC193" s="24"/>
      <c r="AJ193"/>
    </row>
    <row r="194" spans="2:36" x14ac:dyDescent="0.3">
      <c r="J194"/>
      <c r="K194"/>
      <c r="P194" s="32"/>
      <c r="AA194" s="32"/>
      <c r="AB194" s="32"/>
      <c r="AC194" s="32"/>
      <c r="AJ194"/>
    </row>
    <row r="195" spans="2:36" x14ac:dyDescent="0.3">
      <c r="J195"/>
      <c r="K195"/>
      <c r="AJ195"/>
    </row>
    <row r="196" spans="2:36" x14ac:dyDescent="0.3">
      <c r="J196"/>
      <c r="K196"/>
      <c r="AJ196"/>
    </row>
    <row r="197" spans="2:36" x14ac:dyDescent="0.3">
      <c r="J197"/>
      <c r="K197"/>
      <c r="AJ197"/>
    </row>
    <row r="198" spans="2:36" x14ac:dyDescent="0.3">
      <c r="J198"/>
      <c r="K198"/>
      <c r="AJ198"/>
    </row>
    <row r="199" spans="2:36" x14ac:dyDescent="0.3">
      <c r="J199"/>
      <c r="K199"/>
      <c r="AJ199"/>
    </row>
    <row r="200" spans="2:36" x14ac:dyDescent="0.3">
      <c r="J200"/>
      <c r="K200"/>
      <c r="AJ200"/>
    </row>
    <row r="201" spans="2:36" x14ac:dyDescent="0.3">
      <c r="J201"/>
      <c r="K201"/>
      <c r="AJ201"/>
    </row>
    <row r="202" spans="2:36" x14ac:dyDescent="0.3">
      <c r="J202"/>
      <c r="K202"/>
      <c r="AJ202"/>
    </row>
    <row r="203" spans="2:36" x14ac:dyDescent="0.3">
      <c r="J203"/>
      <c r="K203"/>
      <c r="AJ203"/>
    </row>
    <row r="204" spans="2:36" x14ac:dyDescent="0.3">
      <c r="B204" s="3"/>
      <c r="J204"/>
      <c r="K204"/>
      <c r="AJ204"/>
    </row>
    <row r="205" spans="2:36" x14ac:dyDescent="0.3">
      <c r="B205" s="3"/>
      <c r="J205"/>
      <c r="K205"/>
      <c r="AJ205"/>
    </row>
    <row r="206" spans="2:36" x14ac:dyDescent="0.3">
      <c r="B206" s="3"/>
      <c r="C206"/>
      <c r="D206"/>
      <c r="E206" s="5"/>
      <c r="F206" s="5"/>
      <c r="J206"/>
      <c r="K206"/>
      <c r="L206"/>
      <c r="M206"/>
      <c r="N206"/>
      <c r="O206"/>
      <c r="Q206"/>
      <c r="U206"/>
      <c r="V206"/>
      <c r="W206"/>
      <c r="X206"/>
      <c r="Y206"/>
      <c r="Z206"/>
      <c r="AE206"/>
      <c r="AF206"/>
      <c r="AG206"/>
      <c r="AH206"/>
      <c r="AI206"/>
      <c r="AJ206"/>
    </row>
    <row r="207" spans="2:36" x14ac:dyDescent="0.3">
      <c r="B207" s="3"/>
      <c r="C207"/>
      <c r="D207"/>
      <c r="E207" s="5"/>
      <c r="F207" s="5"/>
      <c r="J207"/>
      <c r="K207"/>
      <c r="L207"/>
      <c r="M207"/>
      <c r="N207"/>
      <c r="O207"/>
      <c r="Q207"/>
      <c r="U207"/>
      <c r="V207"/>
      <c r="W207"/>
      <c r="X207"/>
      <c r="Y207"/>
      <c r="Z207"/>
      <c r="AE207"/>
      <c r="AF207"/>
      <c r="AG207"/>
      <c r="AH207"/>
      <c r="AI207"/>
      <c r="AJ207"/>
    </row>
    <row r="208" spans="2:36" x14ac:dyDescent="0.3">
      <c r="B208" s="3"/>
      <c r="C208"/>
      <c r="D208"/>
      <c r="E208" s="5"/>
      <c r="F208" s="5"/>
      <c r="J208"/>
      <c r="K208"/>
      <c r="L208"/>
      <c r="M208"/>
      <c r="N208"/>
      <c r="O208"/>
      <c r="Q208"/>
      <c r="U208"/>
      <c r="V208"/>
      <c r="W208"/>
      <c r="X208"/>
      <c r="Y208"/>
      <c r="Z208"/>
      <c r="AE208"/>
      <c r="AF208"/>
      <c r="AG208"/>
      <c r="AH208"/>
      <c r="AI208"/>
      <c r="AJ208"/>
    </row>
    <row r="209" spans="2:36" x14ac:dyDescent="0.3">
      <c r="B209" s="3"/>
      <c r="C209"/>
      <c r="D209"/>
      <c r="E209" s="5"/>
      <c r="F209" s="5"/>
      <c r="J209"/>
      <c r="K209"/>
      <c r="L209"/>
      <c r="M209"/>
      <c r="N209"/>
      <c r="O209"/>
      <c r="Q209"/>
      <c r="U209"/>
      <c r="V209"/>
      <c r="W209"/>
      <c r="X209"/>
      <c r="Y209"/>
      <c r="Z209"/>
      <c r="AE209"/>
      <c r="AF209"/>
      <c r="AG209"/>
      <c r="AH209"/>
      <c r="AI209"/>
      <c r="AJ209"/>
    </row>
    <row r="210" spans="2:36" x14ac:dyDescent="0.3">
      <c r="B210" s="3"/>
      <c r="C210"/>
      <c r="D210"/>
      <c r="E210" s="5"/>
      <c r="F210" s="5"/>
      <c r="J210"/>
      <c r="K210"/>
      <c r="L210"/>
      <c r="M210"/>
      <c r="N210"/>
      <c r="O210"/>
      <c r="Q210"/>
      <c r="U210"/>
      <c r="V210"/>
      <c r="W210"/>
      <c r="X210"/>
      <c r="Y210"/>
      <c r="Z210"/>
      <c r="AE210"/>
      <c r="AF210"/>
      <c r="AG210"/>
      <c r="AH210"/>
      <c r="AI210"/>
      <c r="AJ210"/>
    </row>
    <row r="211" spans="2:36" x14ac:dyDescent="0.3">
      <c r="B211" s="3"/>
      <c r="C211"/>
      <c r="D211"/>
      <c r="E211" s="5"/>
      <c r="F211" s="5"/>
      <c r="J211"/>
      <c r="K211"/>
      <c r="L211"/>
      <c r="M211"/>
      <c r="N211"/>
      <c r="O211"/>
      <c r="Q211"/>
      <c r="U211"/>
      <c r="V211"/>
      <c r="W211"/>
      <c r="X211"/>
      <c r="Y211"/>
      <c r="Z211"/>
      <c r="AE211"/>
      <c r="AF211"/>
      <c r="AG211"/>
      <c r="AH211"/>
      <c r="AI211"/>
      <c r="AJ211"/>
    </row>
    <row r="212" spans="2:36" x14ac:dyDescent="0.3">
      <c r="B212" s="3"/>
      <c r="C212"/>
      <c r="D212"/>
      <c r="E212" s="5"/>
      <c r="F212" s="5"/>
      <c r="J212"/>
      <c r="K212"/>
      <c r="L212"/>
      <c r="M212"/>
      <c r="N212"/>
      <c r="O212"/>
      <c r="Q212"/>
      <c r="U212"/>
      <c r="V212"/>
      <c r="W212"/>
      <c r="X212"/>
      <c r="Y212"/>
      <c r="Z212"/>
      <c r="AE212"/>
      <c r="AF212"/>
      <c r="AG212"/>
      <c r="AH212"/>
      <c r="AI212"/>
      <c r="AJ212"/>
    </row>
    <row r="213" spans="2:36" x14ac:dyDescent="0.3">
      <c r="B213" s="3"/>
      <c r="C213"/>
      <c r="D213"/>
      <c r="E213" s="5"/>
      <c r="F213" s="5"/>
      <c r="J213"/>
      <c r="K213"/>
      <c r="L213"/>
      <c r="M213"/>
      <c r="N213"/>
      <c r="O213"/>
      <c r="Q213"/>
      <c r="U213"/>
      <c r="V213"/>
      <c r="W213"/>
      <c r="X213"/>
      <c r="Y213"/>
      <c r="Z213"/>
      <c r="AE213"/>
      <c r="AF213"/>
      <c r="AG213"/>
      <c r="AH213"/>
      <c r="AI213"/>
      <c r="AJ213"/>
    </row>
    <row r="214" spans="2:36" x14ac:dyDescent="0.3">
      <c r="B214" s="3"/>
      <c r="C214"/>
      <c r="D214"/>
      <c r="E214" s="5"/>
      <c r="F214" s="5"/>
      <c r="J214"/>
      <c r="K214"/>
      <c r="L214"/>
      <c r="M214"/>
      <c r="N214"/>
      <c r="O214"/>
      <c r="Q214"/>
      <c r="U214"/>
      <c r="V214"/>
      <c r="W214"/>
      <c r="X214"/>
      <c r="Y214"/>
      <c r="Z214"/>
      <c r="AE214"/>
      <c r="AF214"/>
      <c r="AG214"/>
      <c r="AH214"/>
      <c r="AI214"/>
      <c r="AJ214"/>
    </row>
    <row r="215" spans="2:36" x14ac:dyDescent="0.3">
      <c r="B215" s="3"/>
      <c r="C215"/>
      <c r="D215"/>
      <c r="E215" s="5"/>
      <c r="F215" s="5"/>
      <c r="J215"/>
      <c r="K215"/>
      <c r="L215"/>
      <c r="M215"/>
      <c r="N215"/>
      <c r="O215"/>
      <c r="Q215"/>
      <c r="U215"/>
      <c r="V215"/>
      <c r="W215"/>
      <c r="X215"/>
      <c r="Y215"/>
      <c r="Z215"/>
      <c r="AE215"/>
      <c r="AF215"/>
      <c r="AG215"/>
      <c r="AH215"/>
      <c r="AI215"/>
      <c r="AJ215"/>
    </row>
    <row r="216" spans="2:36" x14ac:dyDescent="0.3">
      <c r="B216" s="3"/>
      <c r="C216"/>
      <c r="D216"/>
      <c r="E216" s="5"/>
      <c r="F216" s="5"/>
      <c r="J216"/>
      <c r="K216"/>
      <c r="L216"/>
      <c r="M216"/>
      <c r="N216"/>
      <c r="O216"/>
      <c r="Q216"/>
      <c r="U216"/>
      <c r="V216"/>
      <c r="W216"/>
      <c r="X216"/>
      <c r="Y216"/>
      <c r="Z216"/>
      <c r="AE216"/>
      <c r="AF216"/>
      <c r="AG216"/>
      <c r="AH216"/>
      <c r="AI216"/>
      <c r="AJ216"/>
    </row>
    <row r="217" spans="2:36" x14ac:dyDescent="0.3">
      <c r="C217"/>
      <c r="D217"/>
      <c r="E217" s="5"/>
      <c r="F217" s="5"/>
      <c r="J217"/>
      <c r="K217"/>
      <c r="L217"/>
      <c r="M217"/>
      <c r="N217"/>
      <c r="O217"/>
      <c r="Q217"/>
      <c r="U217"/>
      <c r="V217"/>
      <c r="W217"/>
      <c r="X217"/>
      <c r="Y217"/>
      <c r="Z217"/>
      <c r="AE217"/>
      <c r="AF217"/>
      <c r="AG217"/>
      <c r="AH217"/>
      <c r="AI217"/>
      <c r="AJ217"/>
    </row>
    <row r="218" spans="2:36" x14ac:dyDescent="0.3">
      <c r="C218"/>
      <c r="D218"/>
      <c r="E218" s="5"/>
      <c r="F218" s="5"/>
      <c r="J218"/>
      <c r="K218"/>
      <c r="L218"/>
      <c r="M218"/>
      <c r="N218"/>
      <c r="O218"/>
      <c r="Q218"/>
      <c r="U218"/>
      <c r="V218"/>
      <c r="W218"/>
      <c r="X218"/>
      <c r="Y218"/>
      <c r="Z218"/>
      <c r="AE218"/>
      <c r="AF218"/>
      <c r="AG218"/>
      <c r="AH218"/>
      <c r="AI218"/>
      <c r="AJ218"/>
    </row>
    <row r="219" spans="2:36" x14ac:dyDescent="0.3">
      <c r="J219"/>
      <c r="K219"/>
    </row>
    <row r="220" spans="2:36" x14ac:dyDescent="0.3">
      <c r="J220"/>
      <c r="K220"/>
    </row>
    <row r="221" spans="2:36" x14ac:dyDescent="0.3">
      <c r="J221"/>
      <c r="K221"/>
    </row>
    <row r="222" spans="2:36" x14ac:dyDescent="0.3">
      <c r="J222"/>
      <c r="K222"/>
    </row>
    <row r="223" spans="2:36" x14ac:dyDescent="0.3">
      <c r="J223"/>
      <c r="K223"/>
    </row>
    <row r="224" spans="2:36" x14ac:dyDescent="0.3">
      <c r="J224"/>
      <c r="K224"/>
    </row>
    <row r="225" spans="10:11" x14ac:dyDescent="0.3">
      <c r="J225"/>
      <c r="K225"/>
    </row>
    <row r="226" spans="10:11" x14ac:dyDescent="0.3">
      <c r="J226"/>
      <c r="K226"/>
    </row>
    <row r="227" spans="10:11" x14ac:dyDescent="0.3">
      <c r="J227"/>
      <c r="K227"/>
    </row>
    <row r="228" spans="10:11" x14ac:dyDescent="0.3">
      <c r="J228"/>
      <c r="K228"/>
    </row>
    <row r="229" spans="10:11" x14ac:dyDescent="0.3">
      <c r="J229"/>
      <c r="K229"/>
    </row>
    <row r="230" spans="10:11" x14ac:dyDescent="0.3">
      <c r="J230"/>
      <c r="K230"/>
    </row>
    <row r="231" spans="10:11" x14ac:dyDescent="0.3">
      <c r="J231"/>
      <c r="K231"/>
    </row>
    <row r="232" spans="10:11" x14ac:dyDescent="0.3">
      <c r="J232"/>
      <c r="K232"/>
    </row>
    <row r="233" spans="10:11" x14ac:dyDescent="0.3">
      <c r="J233"/>
      <c r="K233"/>
    </row>
    <row r="234" spans="10:11" x14ac:dyDescent="0.3">
      <c r="J234"/>
      <c r="K234"/>
    </row>
    <row r="235" spans="10:11" x14ac:dyDescent="0.3">
      <c r="J235"/>
      <c r="K235"/>
    </row>
    <row r="236" spans="10:11" x14ac:dyDescent="0.3">
      <c r="J236"/>
      <c r="K236"/>
    </row>
    <row r="237" spans="10:11" x14ac:dyDescent="0.3">
      <c r="J237"/>
      <c r="K237"/>
    </row>
    <row r="238" spans="10:11" x14ac:dyDescent="0.3">
      <c r="J238"/>
      <c r="K238"/>
    </row>
    <row r="239" spans="10:11" x14ac:dyDescent="0.3">
      <c r="J239"/>
      <c r="K239"/>
    </row>
    <row r="240" spans="10:11" x14ac:dyDescent="0.3">
      <c r="J240"/>
      <c r="K240"/>
    </row>
    <row r="241" spans="10:11" x14ac:dyDescent="0.3">
      <c r="J241"/>
      <c r="K241"/>
    </row>
    <row r="242" spans="10:11" x14ac:dyDescent="0.3">
      <c r="J242"/>
      <c r="K242"/>
    </row>
    <row r="243" spans="10:11" x14ac:dyDescent="0.3">
      <c r="J243"/>
      <c r="K243"/>
    </row>
    <row r="244" spans="10:11" x14ac:dyDescent="0.3">
      <c r="J244"/>
      <c r="K244"/>
    </row>
    <row r="245" spans="10:11" x14ac:dyDescent="0.3">
      <c r="J245"/>
      <c r="K245"/>
    </row>
    <row r="246" spans="10:11" x14ac:dyDescent="0.3">
      <c r="J246"/>
      <c r="K246"/>
    </row>
    <row r="247" spans="10:11" x14ac:dyDescent="0.3">
      <c r="J247"/>
      <c r="K247"/>
    </row>
    <row r="248" spans="10:11" x14ac:dyDescent="0.3">
      <c r="J248"/>
      <c r="K248"/>
    </row>
    <row r="249" spans="10:11" x14ac:dyDescent="0.3">
      <c r="J249"/>
      <c r="K249"/>
    </row>
    <row r="250" spans="10:11" x14ac:dyDescent="0.3">
      <c r="J250"/>
      <c r="K250"/>
    </row>
    <row r="251" spans="10:11" x14ac:dyDescent="0.3">
      <c r="J251"/>
      <c r="K251"/>
    </row>
    <row r="252" spans="10:11" x14ac:dyDescent="0.3">
      <c r="J252"/>
      <c r="K252"/>
    </row>
    <row r="253" spans="10:11" x14ac:dyDescent="0.3">
      <c r="J253"/>
      <c r="K253"/>
    </row>
    <row r="254" spans="10:11" x14ac:dyDescent="0.3">
      <c r="J254"/>
      <c r="K254"/>
    </row>
    <row r="255" spans="10:11" x14ac:dyDescent="0.3">
      <c r="J255"/>
      <c r="K255"/>
    </row>
    <row r="256" spans="10:11" x14ac:dyDescent="0.3">
      <c r="J256"/>
      <c r="K256"/>
    </row>
    <row r="257" spans="10:11" x14ac:dyDescent="0.3">
      <c r="J257"/>
      <c r="K257"/>
    </row>
    <row r="258" spans="10:11" x14ac:dyDescent="0.3">
      <c r="J258"/>
      <c r="K258"/>
    </row>
    <row r="259" spans="10:11" x14ac:dyDescent="0.3">
      <c r="J259"/>
      <c r="K259"/>
    </row>
    <row r="260" spans="10:11" x14ac:dyDescent="0.3">
      <c r="J260"/>
      <c r="K260"/>
    </row>
    <row r="261" spans="10:11" x14ac:dyDescent="0.3">
      <c r="J261"/>
      <c r="K261"/>
    </row>
    <row r="262" spans="10:11" x14ac:dyDescent="0.3">
      <c r="J262"/>
      <c r="K262"/>
    </row>
    <row r="263" spans="10:11" x14ac:dyDescent="0.3">
      <c r="J263"/>
      <c r="K263"/>
    </row>
    <row r="264" spans="10:11" x14ac:dyDescent="0.3">
      <c r="J264"/>
      <c r="K264"/>
    </row>
    <row r="265" spans="10:11" x14ac:dyDescent="0.3">
      <c r="J265"/>
      <c r="K265"/>
    </row>
    <row r="266" spans="10:11" x14ac:dyDescent="0.3">
      <c r="J266"/>
      <c r="K266"/>
    </row>
    <row r="267" spans="10:11" x14ac:dyDescent="0.3">
      <c r="J267"/>
      <c r="K267"/>
    </row>
    <row r="268" spans="10:11" x14ac:dyDescent="0.3">
      <c r="J268"/>
      <c r="K268"/>
    </row>
    <row r="269" spans="10:11" x14ac:dyDescent="0.3">
      <c r="J269"/>
      <c r="K269"/>
    </row>
    <row r="270" spans="10:11" x14ac:dyDescent="0.3">
      <c r="J270"/>
      <c r="K270"/>
    </row>
    <row r="271" spans="10:11" x14ac:dyDescent="0.3">
      <c r="J271"/>
      <c r="K271"/>
    </row>
    <row r="272" spans="10:11" x14ac:dyDescent="0.3">
      <c r="J272"/>
      <c r="K272"/>
    </row>
    <row r="273" spans="10:11" x14ac:dyDescent="0.3">
      <c r="J273"/>
      <c r="K273"/>
    </row>
    <row r="274" spans="10:11" x14ac:dyDescent="0.3">
      <c r="J274"/>
      <c r="K274"/>
    </row>
    <row r="275" spans="10:11" x14ac:dyDescent="0.3">
      <c r="J275"/>
      <c r="K275"/>
    </row>
    <row r="276" spans="10:11" x14ac:dyDescent="0.3">
      <c r="J276"/>
      <c r="K276"/>
    </row>
    <row r="277" spans="10:11" x14ac:dyDescent="0.3">
      <c r="J277"/>
      <c r="K277"/>
    </row>
    <row r="278" spans="10:11" x14ac:dyDescent="0.3">
      <c r="J278"/>
      <c r="K278"/>
    </row>
    <row r="279" spans="10:11" x14ac:dyDescent="0.3">
      <c r="J279"/>
      <c r="K279"/>
    </row>
    <row r="280" spans="10:11" x14ac:dyDescent="0.3">
      <c r="J280"/>
      <c r="K280"/>
    </row>
    <row r="281" spans="10:11" x14ac:dyDescent="0.3">
      <c r="J281"/>
      <c r="K281"/>
    </row>
    <row r="282" spans="10:11" x14ac:dyDescent="0.3">
      <c r="J282"/>
      <c r="K282"/>
    </row>
    <row r="283" spans="10:11" x14ac:dyDescent="0.3">
      <c r="J283"/>
      <c r="K283"/>
    </row>
    <row r="284" spans="10:11" x14ac:dyDescent="0.3">
      <c r="J284"/>
      <c r="K284"/>
    </row>
    <row r="285" spans="10:11" x14ac:dyDescent="0.3">
      <c r="J285"/>
      <c r="K285"/>
    </row>
    <row r="286" spans="10:11" x14ac:dyDescent="0.3">
      <c r="J286"/>
      <c r="K286"/>
    </row>
    <row r="287" spans="10:11" x14ac:dyDescent="0.3">
      <c r="J287"/>
      <c r="K287"/>
    </row>
    <row r="288" spans="10:11" x14ac:dyDescent="0.3">
      <c r="J288"/>
      <c r="K288"/>
    </row>
    <row r="289" spans="10:11" x14ac:dyDescent="0.3">
      <c r="J289"/>
      <c r="K289"/>
    </row>
    <row r="290" spans="10:11" x14ac:dyDescent="0.3">
      <c r="J290"/>
      <c r="K290"/>
    </row>
    <row r="291" spans="10:11" x14ac:dyDescent="0.3">
      <c r="J291"/>
      <c r="K291"/>
    </row>
    <row r="292" spans="10:11" x14ac:dyDescent="0.3">
      <c r="J292"/>
      <c r="K292"/>
    </row>
    <row r="293" spans="10:11" x14ac:dyDescent="0.3">
      <c r="J293"/>
      <c r="K293"/>
    </row>
    <row r="294" spans="10:11" x14ac:dyDescent="0.3">
      <c r="J294"/>
      <c r="K294"/>
    </row>
    <row r="295" spans="10:11" x14ac:dyDescent="0.3">
      <c r="J295"/>
      <c r="K295"/>
    </row>
    <row r="296" spans="10:11" x14ac:dyDescent="0.3">
      <c r="J296"/>
      <c r="K296"/>
    </row>
    <row r="297" spans="10:11" x14ac:dyDescent="0.3">
      <c r="J297"/>
      <c r="K297"/>
    </row>
    <row r="298" spans="10:11" x14ac:dyDescent="0.3">
      <c r="J298"/>
      <c r="K298"/>
    </row>
    <row r="299" spans="10:11" x14ac:dyDescent="0.3">
      <c r="J299"/>
      <c r="K299"/>
    </row>
    <row r="300" spans="10:11" x14ac:dyDescent="0.3">
      <c r="J300"/>
      <c r="K300"/>
    </row>
    <row r="301" spans="10:11" x14ac:dyDescent="0.3">
      <c r="J301"/>
      <c r="K301"/>
    </row>
    <row r="302" spans="10:11" x14ac:dyDescent="0.3">
      <c r="J302"/>
      <c r="K302"/>
    </row>
    <row r="303" spans="10:11" x14ac:dyDescent="0.3">
      <c r="J303"/>
      <c r="K303"/>
    </row>
    <row r="304" spans="10:11" x14ac:dyDescent="0.3">
      <c r="J304"/>
      <c r="K304"/>
    </row>
    <row r="305" spans="10:11" x14ac:dyDescent="0.3">
      <c r="J305"/>
      <c r="K305"/>
    </row>
    <row r="306" spans="10:11" x14ac:dyDescent="0.3">
      <c r="J306"/>
      <c r="K306"/>
    </row>
    <row r="307" spans="10:11" x14ac:dyDescent="0.3">
      <c r="J307"/>
      <c r="K307"/>
    </row>
    <row r="308" spans="10:11" x14ac:dyDescent="0.3">
      <c r="J308"/>
      <c r="K308"/>
    </row>
    <row r="309" spans="10:11" x14ac:dyDescent="0.3">
      <c r="J309"/>
      <c r="K309"/>
    </row>
    <row r="310" spans="10:11" x14ac:dyDescent="0.3">
      <c r="J310"/>
      <c r="K310"/>
    </row>
    <row r="311" spans="10:11" x14ac:dyDescent="0.3">
      <c r="J311"/>
      <c r="K311"/>
    </row>
    <row r="312" spans="10:11" x14ac:dyDescent="0.3">
      <c r="J312"/>
      <c r="K312"/>
    </row>
    <row r="313" spans="10:11" x14ac:dyDescent="0.3">
      <c r="J313"/>
      <c r="K313"/>
    </row>
    <row r="314" spans="10:11" x14ac:dyDescent="0.3">
      <c r="J314"/>
      <c r="K314"/>
    </row>
    <row r="315" spans="10:11" x14ac:dyDescent="0.3">
      <c r="J315"/>
      <c r="K315"/>
    </row>
    <row r="316" spans="10:11" x14ac:dyDescent="0.3">
      <c r="J316"/>
      <c r="K316"/>
    </row>
    <row r="317" spans="10:11" x14ac:dyDescent="0.3">
      <c r="J317"/>
      <c r="K317"/>
    </row>
    <row r="318" spans="10:11" x14ac:dyDescent="0.3">
      <c r="J318"/>
      <c r="K318"/>
    </row>
    <row r="319" spans="10:11" x14ac:dyDescent="0.3">
      <c r="J319"/>
      <c r="K319"/>
    </row>
    <row r="320" spans="10:11" x14ac:dyDescent="0.3">
      <c r="J320"/>
      <c r="K320"/>
    </row>
    <row r="321" spans="10:11" x14ac:dyDescent="0.3">
      <c r="J321"/>
      <c r="K321"/>
    </row>
    <row r="322" spans="10:11" x14ac:dyDescent="0.3">
      <c r="J322"/>
      <c r="K322"/>
    </row>
    <row r="323" spans="10:11" x14ac:dyDescent="0.3">
      <c r="J323"/>
      <c r="K323"/>
    </row>
    <row r="324" spans="10:11" x14ac:dyDescent="0.3">
      <c r="J324"/>
      <c r="K324"/>
    </row>
    <row r="325" spans="10:11" x14ac:dyDescent="0.3">
      <c r="J325"/>
      <c r="K325"/>
    </row>
    <row r="326" spans="10:11" x14ac:dyDescent="0.3">
      <c r="J326"/>
      <c r="K326"/>
    </row>
    <row r="327" spans="10:11" x14ac:dyDescent="0.3">
      <c r="J327"/>
      <c r="K327"/>
    </row>
    <row r="328" spans="10:11" x14ac:dyDescent="0.3">
      <c r="J328"/>
      <c r="K328"/>
    </row>
    <row r="329" spans="10:11" x14ac:dyDescent="0.3">
      <c r="J329"/>
      <c r="K329"/>
    </row>
    <row r="330" spans="10:11" x14ac:dyDescent="0.3">
      <c r="J330"/>
      <c r="K330"/>
    </row>
    <row r="331" spans="10:11" x14ac:dyDescent="0.3">
      <c r="J331"/>
      <c r="K331"/>
    </row>
    <row r="332" spans="10:11" x14ac:dyDescent="0.3">
      <c r="J332"/>
      <c r="K332"/>
    </row>
    <row r="333" spans="10:11" x14ac:dyDescent="0.3">
      <c r="J333"/>
      <c r="K333"/>
    </row>
    <row r="334" spans="10:11" x14ac:dyDescent="0.3">
      <c r="J334"/>
      <c r="K334"/>
    </row>
    <row r="335" spans="10:11" x14ac:dyDescent="0.3">
      <c r="J335"/>
      <c r="K335"/>
    </row>
    <row r="336" spans="10:11" x14ac:dyDescent="0.3">
      <c r="J336"/>
      <c r="K336"/>
    </row>
    <row r="337" spans="10:11" x14ac:dyDescent="0.3">
      <c r="J337"/>
      <c r="K337"/>
    </row>
    <row r="338" spans="10:11" x14ac:dyDescent="0.3">
      <c r="J338"/>
      <c r="K338"/>
    </row>
    <row r="339" spans="10:11" x14ac:dyDescent="0.3">
      <c r="J339"/>
      <c r="K339"/>
    </row>
    <row r="340" spans="10:11" x14ac:dyDescent="0.3">
      <c r="J340"/>
      <c r="K340"/>
    </row>
    <row r="341" spans="10:11" x14ac:dyDescent="0.3">
      <c r="J341"/>
      <c r="K341"/>
    </row>
    <row r="342" spans="10:11" x14ac:dyDescent="0.3">
      <c r="J342"/>
      <c r="K342"/>
    </row>
    <row r="343" spans="10:11" x14ac:dyDescent="0.3">
      <c r="J343"/>
      <c r="K343"/>
    </row>
    <row r="344" spans="10:11" x14ac:dyDescent="0.3">
      <c r="J344"/>
      <c r="K344"/>
    </row>
    <row r="345" spans="10:11" x14ac:dyDescent="0.3">
      <c r="J345"/>
      <c r="K345"/>
    </row>
    <row r="346" spans="10:11" x14ac:dyDescent="0.3">
      <c r="J346"/>
      <c r="K346"/>
    </row>
    <row r="347" spans="10:11" x14ac:dyDescent="0.3">
      <c r="J347"/>
      <c r="K347"/>
    </row>
    <row r="348" spans="10:11" x14ac:dyDescent="0.3">
      <c r="J348"/>
      <c r="K348"/>
    </row>
    <row r="349" spans="10:11" x14ac:dyDescent="0.3">
      <c r="J349"/>
      <c r="K349"/>
    </row>
    <row r="350" spans="10:11" x14ac:dyDescent="0.3">
      <c r="J350"/>
      <c r="K350"/>
    </row>
    <row r="351" spans="10:11" x14ac:dyDescent="0.3">
      <c r="J351"/>
      <c r="K351"/>
    </row>
    <row r="352" spans="10:11" x14ac:dyDescent="0.3">
      <c r="J352"/>
      <c r="K352"/>
    </row>
    <row r="353" spans="10:11" x14ac:dyDescent="0.3">
      <c r="J353"/>
      <c r="K353"/>
    </row>
    <row r="354" spans="10:11" x14ac:dyDescent="0.3">
      <c r="J354"/>
      <c r="K354"/>
    </row>
    <row r="355" spans="10:11" x14ac:dyDescent="0.3">
      <c r="J355"/>
      <c r="K355"/>
    </row>
    <row r="356" spans="10:11" x14ac:dyDescent="0.3">
      <c r="J356"/>
      <c r="K356"/>
    </row>
    <row r="357" spans="10:11" x14ac:dyDescent="0.3">
      <c r="J357"/>
      <c r="K357"/>
    </row>
    <row r="358" spans="10:11" x14ac:dyDescent="0.3">
      <c r="J358"/>
      <c r="K358"/>
    </row>
    <row r="359" spans="10:11" x14ac:dyDescent="0.3">
      <c r="J359"/>
      <c r="K359"/>
    </row>
    <row r="360" spans="10:11" x14ac:dyDescent="0.3">
      <c r="J360"/>
      <c r="K360"/>
    </row>
    <row r="361" spans="10:11" x14ac:dyDescent="0.3">
      <c r="J361"/>
      <c r="K361"/>
    </row>
    <row r="362" spans="10:11" x14ac:dyDescent="0.3">
      <c r="J362"/>
      <c r="K362"/>
    </row>
    <row r="363" spans="10:11" x14ac:dyDescent="0.3">
      <c r="J363"/>
      <c r="K363"/>
    </row>
    <row r="364" spans="10:11" x14ac:dyDescent="0.3">
      <c r="J364"/>
      <c r="K364"/>
    </row>
    <row r="365" spans="10:11" x14ac:dyDescent="0.3">
      <c r="J365"/>
      <c r="K365"/>
    </row>
    <row r="366" spans="10:11" x14ac:dyDescent="0.3">
      <c r="J366"/>
      <c r="K366"/>
    </row>
    <row r="367" spans="10:11" x14ac:dyDescent="0.3">
      <c r="J367"/>
      <c r="K367"/>
    </row>
    <row r="368" spans="10:11" x14ac:dyDescent="0.3">
      <c r="J368"/>
      <c r="K368"/>
    </row>
    <row r="369" spans="10:11" x14ac:dyDescent="0.3">
      <c r="J369"/>
      <c r="K369"/>
    </row>
    <row r="370" spans="10:11" x14ac:dyDescent="0.3">
      <c r="J370"/>
      <c r="K370"/>
    </row>
    <row r="371" spans="10:11" x14ac:dyDescent="0.3">
      <c r="J371"/>
      <c r="K371"/>
    </row>
    <row r="372" spans="10:11" x14ac:dyDescent="0.3">
      <c r="J372"/>
      <c r="K372"/>
    </row>
    <row r="373" spans="10:11" x14ac:dyDescent="0.3">
      <c r="J373"/>
      <c r="K373"/>
    </row>
    <row r="374" spans="10:11" x14ac:dyDescent="0.3">
      <c r="J374"/>
      <c r="K374"/>
    </row>
    <row r="375" spans="10:11" x14ac:dyDescent="0.3">
      <c r="J375"/>
      <c r="K375"/>
    </row>
    <row r="376" spans="10:11" x14ac:dyDescent="0.3">
      <c r="J376"/>
      <c r="K376"/>
    </row>
    <row r="377" spans="10:11" x14ac:dyDescent="0.3">
      <c r="J377"/>
      <c r="K377"/>
    </row>
    <row r="378" spans="10:11" x14ac:dyDescent="0.3">
      <c r="J378"/>
      <c r="K378"/>
    </row>
    <row r="379" spans="10:11" x14ac:dyDescent="0.3">
      <c r="J379"/>
      <c r="K379"/>
    </row>
    <row r="380" spans="10:11" x14ac:dyDescent="0.3">
      <c r="J380"/>
      <c r="K380"/>
    </row>
    <row r="381" spans="10:11" x14ac:dyDescent="0.3">
      <c r="J381"/>
      <c r="K381"/>
    </row>
    <row r="382" spans="10:11" x14ac:dyDescent="0.3">
      <c r="J382"/>
      <c r="K382"/>
    </row>
    <row r="383" spans="10:11" x14ac:dyDescent="0.3">
      <c r="J383"/>
      <c r="K383"/>
    </row>
    <row r="384" spans="10:11" x14ac:dyDescent="0.3">
      <c r="J384"/>
      <c r="K384"/>
    </row>
    <row r="385" spans="10:11" x14ac:dyDescent="0.3">
      <c r="J385"/>
      <c r="K385"/>
    </row>
    <row r="386" spans="10:11" x14ac:dyDescent="0.3">
      <c r="J386"/>
      <c r="K386"/>
    </row>
    <row r="387" spans="10:11" x14ac:dyDescent="0.3">
      <c r="J387"/>
      <c r="K387"/>
    </row>
    <row r="388" spans="10:11" x14ac:dyDescent="0.3">
      <c r="J388"/>
      <c r="K388"/>
    </row>
    <row r="389" spans="10:11" x14ac:dyDescent="0.3">
      <c r="J389"/>
      <c r="K389"/>
    </row>
    <row r="390" spans="10:11" x14ac:dyDescent="0.3">
      <c r="J390"/>
      <c r="K390"/>
    </row>
    <row r="391" spans="10:11" x14ac:dyDescent="0.3">
      <c r="J391"/>
      <c r="K391"/>
    </row>
    <row r="392" spans="10:11" x14ac:dyDescent="0.3">
      <c r="J392"/>
      <c r="K392"/>
    </row>
    <row r="393" spans="10:11" x14ac:dyDescent="0.3">
      <c r="J393"/>
      <c r="K393"/>
    </row>
    <row r="394" spans="10:11" x14ac:dyDescent="0.3">
      <c r="J394"/>
      <c r="K394"/>
    </row>
    <row r="395" spans="10:11" x14ac:dyDescent="0.3">
      <c r="J395"/>
      <c r="K395"/>
    </row>
    <row r="396" spans="10:11" x14ac:dyDescent="0.3">
      <c r="J396"/>
      <c r="K396"/>
    </row>
    <row r="397" spans="10:11" x14ac:dyDescent="0.3">
      <c r="J397"/>
      <c r="K397"/>
    </row>
    <row r="398" spans="10:11" x14ac:dyDescent="0.3">
      <c r="J398"/>
      <c r="K398"/>
    </row>
    <row r="399" spans="10:11" x14ac:dyDescent="0.3">
      <c r="J399"/>
      <c r="K399"/>
    </row>
    <row r="400" spans="10:11" x14ac:dyDescent="0.3">
      <c r="J400"/>
      <c r="K400"/>
    </row>
    <row r="401" spans="10:11" x14ac:dyDescent="0.3">
      <c r="J401"/>
      <c r="K401"/>
    </row>
    <row r="402" spans="10:11" x14ac:dyDescent="0.3">
      <c r="J402"/>
      <c r="K402"/>
    </row>
    <row r="403" spans="10:11" x14ac:dyDescent="0.3">
      <c r="J403"/>
      <c r="K403"/>
    </row>
    <row r="404" spans="10:11" x14ac:dyDescent="0.3">
      <c r="J404"/>
      <c r="K404"/>
    </row>
    <row r="405" spans="10:11" x14ac:dyDescent="0.3">
      <c r="J405"/>
      <c r="K405"/>
    </row>
    <row r="406" spans="10:11" x14ac:dyDescent="0.3">
      <c r="J406"/>
      <c r="K406"/>
    </row>
    <row r="407" spans="10:11" x14ac:dyDescent="0.3">
      <c r="J407"/>
      <c r="K407"/>
    </row>
    <row r="408" spans="10:11" x14ac:dyDescent="0.3">
      <c r="J408"/>
      <c r="K408"/>
    </row>
    <row r="409" spans="10:11" x14ac:dyDescent="0.3">
      <c r="J409"/>
      <c r="K409"/>
    </row>
    <row r="410" spans="10:11" x14ac:dyDescent="0.3">
      <c r="J410"/>
      <c r="K410"/>
    </row>
    <row r="411" spans="10:11" x14ac:dyDescent="0.3">
      <c r="J411"/>
      <c r="K411"/>
    </row>
    <row r="412" spans="10:11" x14ac:dyDescent="0.3">
      <c r="J412"/>
      <c r="K412"/>
    </row>
    <row r="413" spans="10:11" x14ac:dyDescent="0.3">
      <c r="J413"/>
      <c r="K413"/>
    </row>
    <row r="414" spans="10:11" x14ac:dyDescent="0.3">
      <c r="J414"/>
      <c r="K414"/>
    </row>
    <row r="415" spans="10:11" x14ac:dyDescent="0.3">
      <c r="J415"/>
      <c r="K415"/>
    </row>
    <row r="416" spans="10:11" x14ac:dyDescent="0.3">
      <c r="J416"/>
      <c r="K416"/>
    </row>
    <row r="417" spans="10:11" x14ac:dyDescent="0.3">
      <c r="J417"/>
      <c r="K417"/>
    </row>
    <row r="418" spans="10:11" x14ac:dyDescent="0.3">
      <c r="J418"/>
      <c r="K418"/>
    </row>
    <row r="419" spans="10:11" x14ac:dyDescent="0.3">
      <c r="J419"/>
      <c r="K419"/>
    </row>
    <row r="420" spans="10:11" x14ac:dyDescent="0.3">
      <c r="J420"/>
      <c r="K420"/>
    </row>
    <row r="421" spans="10:11" x14ac:dyDescent="0.3">
      <c r="J421"/>
      <c r="K421"/>
    </row>
    <row r="422" spans="10:11" x14ac:dyDescent="0.3">
      <c r="J422"/>
      <c r="K422"/>
    </row>
    <row r="423" spans="10:11" x14ac:dyDescent="0.3">
      <c r="J423"/>
      <c r="K423"/>
    </row>
    <row r="424" spans="10:11" x14ac:dyDescent="0.3">
      <c r="J424"/>
      <c r="K424"/>
    </row>
    <row r="425" spans="10:11" x14ac:dyDescent="0.3">
      <c r="J425"/>
      <c r="K425"/>
    </row>
    <row r="426" spans="10:11" x14ac:dyDescent="0.3">
      <c r="J426"/>
      <c r="K426"/>
    </row>
    <row r="427" spans="10:11" x14ac:dyDescent="0.3">
      <c r="J427"/>
      <c r="K427"/>
    </row>
    <row r="428" spans="10:11" x14ac:dyDescent="0.3">
      <c r="J428"/>
      <c r="K428"/>
    </row>
    <row r="429" spans="10:11" x14ac:dyDescent="0.3">
      <c r="J429"/>
      <c r="K429"/>
    </row>
    <row r="430" spans="10:11" x14ac:dyDescent="0.3">
      <c r="J430"/>
      <c r="K430"/>
    </row>
    <row r="431" spans="10:11" x14ac:dyDescent="0.3">
      <c r="J431"/>
      <c r="K431"/>
    </row>
    <row r="432" spans="10:11" x14ac:dyDescent="0.3">
      <c r="J432"/>
      <c r="K432"/>
    </row>
    <row r="433" spans="10:11" x14ac:dyDescent="0.3">
      <c r="J433"/>
      <c r="K433"/>
    </row>
    <row r="434" spans="10:11" x14ac:dyDescent="0.3">
      <c r="J434"/>
      <c r="K434"/>
    </row>
    <row r="435" spans="10:11" x14ac:dyDescent="0.3">
      <c r="J435"/>
      <c r="K435"/>
    </row>
    <row r="436" spans="10:11" x14ac:dyDescent="0.3">
      <c r="J436"/>
      <c r="K436"/>
    </row>
    <row r="437" spans="10:11" x14ac:dyDescent="0.3">
      <c r="J437"/>
      <c r="K437"/>
    </row>
    <row r="438" spans="10:11" x14ac:dyDescent="0.3">
      <c r="J438"/>
      <c r="K438"/>
    </row>
  </sheetData>
  <phoneticPr fontId="6" type="noConversion"/>
  <conditionalFormatting sqref="AZ12:CE33">
    <cfRule type="cellIs" dxfId="14" priority="4" operator="greaterThanOrEqual">
      <formula>3</formula>
    </cfRule>
    <cfRule type="cellIs" dxfId="13" priority="5" operator="greaterThanOrEqual">
      <formula>2</formula>
    </cfRule>
    <cfRule type="cellIs" dxfId="12" priority="6" operator="greaterThanOrEqual">
      <formula>1</formula>
    </cfRule>
  </conditionalFormatting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D208"/>
  <sheetViews>
    <sheetView zoomScaleNormal="100" workbookViewId="0">
      <selection activeCell="A9" sqref="A9"/>
    </sheetView>
  </sheetViews>
  <sheetFormatPr defaultRowHeight="12.45" x14ac:dyDescent="0.3"/>
  <cols>
    <col min="1" max="1" width="18.69140625" style="3" customWidth="1"/>
    <col min="2" max="2" width="1.69140625" style="11" customWidth="1"/>
    <col min="3" max="4" width="3.69140625" style="11" customWidth="1"/>
    <col min="5" max="6" width="3.69140625" style="9" customWidth="1"/>
    <col min="7" max="9" width="3.69140625" customWidth="1"/>
    <col min="10" max="11" width="3.69140625" style="11" customWidth="1"/>
    <col min="12" max="13" width="4.15234375" style="11" customWidth="1"/>
    <col min="14" max="15" width="3.69140625" style="9" customWidth="1"/>
    <col min="16" max="22" width="3.69140625" style="11" customWidth="1"/>
    <col min="23" max="23" width="3.84375" style="11" customWidth="1"/>
    <col min="24" max="29" width="3.69140625" style="11" customWidth="1"/>
    <col min="30" max="30" width="3.69140625" customWidth="1"/>
    <col min="31" max="31" width="4.3046875" style="11" customWidth="1"/>
    <col min="32" max="34" width="3.69140625" style="11" customWidth="1"/>
    <col min="35" max="35" width="8.69140625" style="11" bestFit="1" customWidth="1"/>
    <col min="36" max="36" width="3.3828125" style="11" customWidth="1"/>
    <col min="37" max="37" width="1.3828125" style="11" customWidth="1"/>
    <col min="38" max="38" width="1.69140625" style="11" customWidth="1"/>
    <col min="39" max="39" width="1.3828125" style="11" customWidth="1"/>
    <col min="41" max="41" width="0.3046875" customWidth="1"/>
    <col min="44" max="44" width="0.3046875" customWidth="1"/>
    <col min="46" max="46" width="0.3046875" customWidth="1"/>
    <col min="57" max="57" width="9.15234375"/>
    <col min="70" max="70" width="9.15234375"/>
    <col min="74" max="74" width="9.15234375"/>
  </cols>
  <sheetData>
    <row r="1" spans="1:82" x14ac:dyDescent="0.3">
      <c r="A1" s="1"/>
      <c r="B1" s="1"/>
      <c r="C1" s="121" t="s">
        <v>65</v>
      </c>
      <c r="D1" s="121" t="s">
        <v>65</v>
      </c>
      <c r="E1" s="121" t="s">
        <v>65</v>
      </c>
      <c r="F1" s="121" t="s">
        <v>65</v>
      </c>
      <c r="G1" s="121" t="s">
        <v>65</v>
      </c>
      <c r="H1" s="121" t="s">
        <v>65</v>
      </c>
      <c r="I1" s="121" t="s">
        <v>65</v>
      </c>
      <c r="J1" s="121" t="s">
        <v>65</v>
      </c>
      <c r="K1" s="121" t="s">
        <v>65</v>
      </c>
      <c r="L1" s="121" t="s">
        <v>65</v>
      </c>
      <c r="M1" s="121" t="s">
        <v>65</v>
      </c>
      <c r="N1" s="121" t="s">
        <v>65</v>
      </c>
      <c r="O1" s="121" t="s">
        <v>65</v>
      </c>
      <c r="P1" s="121" t="s">
        <v>65</v>
      </c>
      <c r="Q1" s="121" t="s">
        <v>65</v>
      </c>
      <c r="R1" s="121" t="s">
        <v>65</v>
      </c>
      <c r="S1" s="121" t="s">
        <v>65</v>
      </c>
      <c r="T1" s="121" t="s">
        <v>65</v>
      </c>
      <c r="U1" s="121" t="s">
        <v>65</v>
      </c>
      <c r="V1" s="121"/>
      <c r="W1" s="121" t="s">
        <v>65</v>
      </c>
      <c r="X1" s="121" t="s">
        <v>65</v>
      </c>
      <c r="Y1" s="121" t="s">
        <v>65</v>
      </c>
      <c r="Z1" s="121" t="s">
        <v>65</v>
      </c>
      <c r="AA1" s="121" t="s">
        <v>65</v>
      </c>
      <c r="AB1" s="121" t="s">
        <v>65</v>
      </c>
      <c r="AC1" s="121" t="s">
        <v>65</v>
      </c>
      <c r="AD1" s="121" t="s">
        <v>65</v>
      </c>
      <c r="AE1" s="121" t="s">
        <v>65</v>
      </c>
      <c r="AF1" s="121" t="s">
        <v>65</v>
      </c>
      <c r="AG1" s="121" t="s">
        <v>65</v>
      </c>
      <c r="AH1" s="121" t="s">
        <v>65</v>
      </c>
      <c r="AI1" s="126"/>
      <c r="AJ1" s="1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1:82" x14ac:dyDescent="0.3">
      <c r="A2" s="87"/>
      <c r="B2" s="3"/>
      <c r="AE2" s="42"/>
      <c r="AF2" s="125"/>
      <c r="AG2" s="28"/>
      <c r="AH2" s="28"/>
      <c r="AI2" s="127"/>
      <c r="AJ2" s="28"/>
      <c r="AK2" s="8"/>
      <c r="AL2" s="8"/>
      <c r="AM2" s="26"/>
      <c r="AN2" s="8"/>
      <c r="AO2" s="8"/>
      <c r="AP2" s="8"/>
      <c r="AQ2" s="8"/>
      <c r="AR2" s="8"/>
      <c r="AS2" s="8"/>
      <c r="AT2" s="8"/>
      <c r="AU2" s="8"/>
      <c r="AV2" s="8"/>
      <c r="AW2" s="8"/>
    </row>
    <row r="3" spans="1:82" x14ac:dyDescent="0.3">
      <c r="A3" s="88"/>
      <c r="B3" s="3">
        <v>100</v>
      </c>
      <c r="C3" s="55">
        <v>101</v>
      </c>
      <c r="D3" s="55">
        <v>102</v>
      </c>
      <c r="E3" s="55">
        <v>103</v>
      </c>
      <c r="F3" s="55">
        <v>104</v>
      </c>
      <c r="G3" s="57">
        <v>105</v>
      </c>
      <c r="H3" s="57">
        <v>107</v>
      </c>
      <c r="I3" s="57">
        <v>108</v>
      </c>
      <c r="J3" s="57">
        <v>109</v>
      </c>
      <c r="K3" s="57">
        <v>110</v>
      </c>
      <c r="L3" s="57">
        <v>111</v>
      </c>
      <c r="M3" s="57">
        <v>112</v>
      </c>
      <c r="N3" s="57">
        <v>115</v>
      </c>
      <c r="O3" s="57">
        <v>117</v>
      </c>
      <c r="P3" s="57">
        <v>120</v>
      </c>
      <c r="Q3" s="57">
        <v>121</v>
      </c>
      <c r="R3" s="57">
        <v>123</v>
      </c>
      <c r="S3" s="57">
        <v>124</v>
      </c>
      <c r="T3" s="57">
        <v>125</v>
      </c>
      <c r="U3" s="57">
        <v>126</v>
      </c>
      <c r="V3" s="57">
        <v>127</v>
      </c>
      <c r="W3" s="57">
        <v>128</v>
      </c>
      <c r="X3" s="57">
        <v>130</v>
      </c>
      <c r="Y3" s="57">
        <v>131</v>
      </c>
      <c r="Z3" s="57">
        <v>133</v>
      </c>
      <c r="AA3" s="57">
        <v>134</v>
      </c>
      <c r="AB3" s="57">
        <v>138</v>
      </c>
      <c r="AC3" s="57">
        <v>142</v>
      </c>
      <c r="AD3" s="57">
        <v>143</v>
      </c>
      <c r="AE3" s="43">
        <v>145</v>
      </c>
      <c r="AF3" s="101">
        <v>146</v>
      </c>
      <c r="AG3" s="101">
        <v>147</v>
      </c>
      <c r="AH3" s="101">
        <v>148</v>
      </c>
      <c r="AI3" s="127"/>
      <c r="AJ3" s="28"/>
      <c r="AK3" s="8"/>
      <c r="AL3" s="8"/>
      <c r="AM3" s="26"/>
      <c r="AN3" s="45" t="s">
        <v>157</v>
      </c>
      <c r="AO3" s="95"/>
      <c r="AP3" s="8"/>
      <c r="AS3" s="8"/>
      <c r="AT3" s="8"/>
      <c r="AU3" s="8"/>
      <c r="AV3" s="8"/>
      <c r="AW3" s="8"/>
    </row>
    <row r="4" spans="1:82" x14ac:dyDescent="0.3">
      <c r="A4" s="88"/>
      <c r="B4" s="3"/>
      <c r="C4" s="68">
        <v>1</v>
      </c>
      <c r="D4" s="68">
        <v>1</v>
      </c>
      <c r="E4" s="59">
        <v>1</v>
      </c>
      <c r="F4" s="59"/>
      <c r="G4" s="59"/>
      <c r="H4" s="59">
        <v>1</v>
      </c>
      <c r="I4" s="59"/>
      <c r="J4" s="59"/>
      <c r="K4" s="59"/>
      <c r="L4" s="59"/>
      <c r="M4" s="59"/>
      <c r="N4" s="59"/>
      <c r="O4" s="59">
        <v>2</v>
      </c>
      <c r="P4" s="70"/>
      <c r="Q4" s="53"/>
      <c r="R4" s="59"/>
      <c r="S4" s="59">
        <v>1</v>
      </c>
      <c r="T4" s="59"/>
      <c r="U4" s="59"/>
      <c r="V4" s="59"/>
      <c r="W4" s="59">
        <v>1</v>
      </c>
      <c r="X4" s="59"/>
      <c r="Y4" s="59"/>
      <c r="Z4" s="59"/>
      <c r="AA4" s="74"/>
      <c r="AB4" s="74"/>
      <c r="AC4" s="74"/>
      <c r="AD4" s="59">
        <v>1</v>
      </c>
      <c r="AE4" s="53"/>
      <c r="AF4" s="102"/>
      <c r="AG4" s="102"/>
      <c r="AH4" s="102"/>
      <c r="AI4" s="124" t="s">
        <v>68</v>
      </c>
      <c r="AJ4" s="28"/>
      <c r="AK4" s="8"/>
      <c r="AL4" s="8"/>
      <c r="AM4" s="26"/>
      <c r="AN4" s="52" t="s">
        <v>158</v>
      </c>
      <c r="AO4" s="199"/>
      <c r="AP4" s="8"/>
      <c r="AS4" s="8"/>
      <c r="AT4" s="8"/>
      <c r="AU4" s="8"/>
      <c r="AV4" s="8"/>
      <c r="AW4" s="8"/>
    </row>
    <row r="5" spans="1:82" x14ac:dyDescent="0.3">
      <c r="A5" s="88"/>
      <c r="B5" s="3"/>
      <c r="C5" s="68">
        <v>1</v>
      </c>
      <c r="D5" s="68">
        <v>1</v>
      </c>
      <c r="E5" s="59">
        <v>1</v>
      </c>
      <c r="F5" s="59"/>
      <c r="G5" s="59"/>
      <c r="H5" s="59">
        <v>1</v>
      </c>
      <c r="I5" s="59"/>
      <c r="J5" s="59"/>
      <c r="K5" s="59"/>
      <c r="L5" s="59"/>
      <c r="M5" s="59"/>
      <c r="N5" s="59"/>
      <c r="O5" s="59">
        <v>2</v>
      </c>
      <c r="P5" s="70"/>
      <c r="Q5" s="53"/>
      <c r="R5" s="59"/>
      <c r="S5" s="59">
        <v>1</v>
      </c>
      <c r="T5" s="59"/>
      <c r="U5" s="59"/>
      <c r="V5" s="59"/>
      <c r="W5" s="59">
        <v>1</v>
      </c>
      <c r="X5" s="59"/>
      <c r="Y5" s="59"/>
      <c r="Z5" s="59"/>
      <c r="AA5" s="74"/>
      <c r="AB5" s="74"/>
      <c r="AC5" s="74"/>
      <c r="AD5" s="59">
        <v>1</v>
      </c>
      <c r="AE5" s="53"/>
      <c r="AF5" s="102"/>
      <c r="AG5" s="102"/>
      <c r="AH5" s="102"/>
      <c r="AI5" s="124" t="s">
        <v>69</v>
      </c>
      <c r="AJ5" s="28"/>
      <c r="AK5" s="8"/>
      <c r="AL5" s="8"/>
      <c r="AM5" s="26"/>
      <c r="AN5" s="52" t="s">
        <v>143</v>
      </c>
      <c r="AO5" s="199"/>
      <c r="AP5" s="8"/>
      <c r="AS5" s="8"/>
      <c r="AT5" s="8"/>
      <c r="AU5" s="8"/>
      <c r="AV5" s="8"/>
      <c r="AW5" s="8"/>
    </row>
    <row r="6" spans="1:82" x14ac:dyDescent="0.3">
      <c r="A6" s="88"/>
      <c r="B6" s="3"/>
      <c r="C6" s="45" t="s">
        <v>157</v>
      </c>
      <c r="D6" s="45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  <c r="AC6" s="80"/>
      <c r="AD6" s="80"/>
      <c r="AE6" s="80"/>
      <c r="AF6" s="235"/>
      <c r="AG6" s="235"/>
      <c r="AH6" s="235"/>
      <c r="AI6" s="129"/>
      <c r="AJ6" s="28"/>
      <c r="AK6" s="8"/>
      <c r="AL6" s="8"/>
      <c r="AM6" s="26"/>
      <c r="AN6" s="8"/>
      <c r="AO6" s="8"/>
      <c r="AQ6" s="8"/>
      <c r="AR6" s="8"/>
      <c r="AS6" s="8"/>
      <c r="AT6" s="8"/>
      <c r="AU6" s="8"/>
      <c r="AV6" s="8"/>
      <c r="AW6" s="8"/>
    </row>
    <row r="7" spans="1:82" x14ac:dyDescent="0.3">
      <c r="A7" s="89"/>
      <c r="B7" s="3"/>
      <c r="C7" s="52" t="s">
        <v>158</v>
      </c>
      <c r="D7" s="52"/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236"/>
      <c r="AG7" s="236"/>
      <c r="AH7" s="236"/>
      <c r="AI7" s="128"/>
      <c r="AJ7" s="28"/>
      <c r="AK7" s="8"/>
      <c r="AL7" s="8"/>
      <c r="AM7" s="26"/>
      <c r="AN7" s="8"/>
      <c r="AO7" s="8"/>
      <c r="AQ7" s="8"/>
      <c r="AR7" s="8"/>
      <c r="AS7" s="8"/>
      <c r="AT7" s="8"/>
      <c r="AU7" s="8"/>
      <c r="AV7" s="8"/>
      <c r="AW7" s="8"/>
    </row>
    <row r="8" spans="1:82" x14ac:dyDescent="0.3">
      <c r="A8" s="56"/>
      <c r="B8" s="3"/>
      <c r="C8" s="52" t="s">
        <v>143</v>
      </c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61"/>
      <c r="AG8" s="61"/>
      <c r="AH8" s="61"/>
      <c r="AI8" s="129"/>
      <c r="AJ8" s="28"/>
      <c r="AK8" s="8"/>
      <c r="AL8" s="8"/>
      <c r="AM8" s="26"/>
      <c r="AN8" s="8"/>
      <c r="AO8" s="8"/>
      <c r="AQ8" s="8"/>
      <c r="AR8" s="8"/>
      <c r="AS8" s="8"/>
      <c r="AT8" s="8"/>
      <c r="AU8" s="8"/>
      <c r="AV8" s="8"/>
      <c r="AW8" s="8"/>
    </row>
    <row r="9" spans="1:82" x14ac:dyDescent="0.3">
      <c r="A9" s="57"/>
      <c r="B9" s="27">
        <v>100</v>
      </c>
      <c r="C9" s="55">
        <v>101</v>
      </c>
      <c r="D9" s="55">
        <v>102</v>
      </c>
      <c r="E9" s="55">
        <v>103</v>
      </c>
      <c r="F9" s="55">
        <v>104</v>
      </c>
      <c r="G9" s="57">
        <v>105</v>
      </c>
      <c r="H9" s="57">
        <v>107</v>
      </c>
      <c r="I9" s="57">
        <v>108</v>
      </c>
      <c r="J9" s="57">
        <v>109</v>
      </c>
      <c r="K9" s="57">
        <v>110</v>
      </c>
      <c r="L9" s="57">
        <v>111</v>
      </c>
      <c r="M9" s="57">
        <v>112</v>
      </c>
      <c r="N9" s="57">
        <v>115</v>
      </c>
      <c r="O9" s="57">
        <v>117</v>
      </c>
      <c r="P9" s="57">
        <v>120</v>
      </c>
      <c r="Q9" s="57">
        <v>121</v>
      </c>
      <c r="R9" s="57">
        <v>123</v>
      </c>
      <c r="S9" s="57">
        <v>124</v>
      </c>
      <c r="T9" s="57">
        <v>125</v>
      </c>
      <c r="U9" s="57">
        <v>126</v>
      </c>
      <c r="V9" s="57">
        <v>127</v>
      </c>
      <c r="W9" s="57">
        <v>128</v>
      </c>
      <c r="X9" s="57">
        <v>130</v>
      </c>
      <c r="Y9" s="57">
        <v>131</v>
      </c>
      <c r="Z9" s="57">
        <v>133</v>
      </c>
      <c r="AA9" s="57">
        <v>134</v>
      </c>
      <c r="AB9" s="57">
        <v>138</v>
      </c>
      <c r="AC9" s="57">
        <v>142</v>
      </c>
      <c r="AD9" s="57">
        <v>143</v>
      </c>
      <c r="AE9" s="43">
        <v>145</v>
      </c>
      <c r="AF9" s="101">
        <v>146</v>
      </c>
      <c r="AG9" s="101">
        <v>147</v>
      </c>
      <c r="AH9" s="101">
        <v>148</v>
      </c>
      <c r="AI9" s="130"/>
      <c r="AJ9" s="30"/>
      <c r="AK9" s="8"/>
      <c r="AL9" s="8"/>
      <c r="AM9" s="26"/>
      <c r="AN9" s="8"/>
      <c r="AO9" s="8"/>
      <c r="AP9" s="8"/>
      <c r="AQ9" s="8"/>
      <c r="AR9" s="8"/>
      <c r="AS9" s="8"/>
      <c r="AT9" s="8"/>
      <c r="AU9" s="8"/>
      <c r="AV9" s="8"/>
      <c r="AX9" s="2" t="s">
        <v>116</v>
      </c>
      <c r="AY9" s="12">
        <f t="shared" ref="AY9:CD9" si="0">C3</f>
        <v>101</v>
      </c>
      <c r="AZ9" s="12">
        <f t="shared" si="0"/>
        <v>102</v>
      </c>
      <c r="BA9" s="12">
        <f t="shared" si="0"/>
        <v>103</v>
      </c>
      <c r="BB9" s="12">
        <f t="shared" si="0"/>
        <v>104</v>
      </c>
      <c r="BC9" s="12">
        <f t="shared" si="0"/>
        <v>105</v>
      </c>
      <c r="BD9" s="12">
        <f t="shared" si="0"/>
        <v>107</v>
      </c>
      <c r="BE9" s="12">
        <f t="shared" si="0"/>
        <v>108</v>
      </c>
      <c r="BF9" s="12">
        <f t="shared" si="0"/>
        <v>109</v>
      </c>
      <c r="BG9" s="12">
        <f t="shared" si="0"/>
        <v>110</v>
      </c>
      <c r="BH9" s="12">
        <f t="shared" si="0"/>
        <v>111</v>
      </c>
      <c r="BI9" s="12">
        <f t="shared" si="0"/>
        <v>112</v>
      </c>
      <c r="BJ9" s="12">
        <f t="shared" si="0"/>
        <v>115</v>
      </c>
      <c r="BK9" s="12">
        <f t="shared" si="0"/>
        <v>117</v>
      </c>
      <c r="BL9" s="12">
        <f t="shared" si="0"/>
        <v>120</v>
      </c>
      <c r="BM9" s="12">
        <f t="shared" si="0"/>
        <v>121</v>
      </c>
      <c r="BN9" s="12">
        <f t="shared" si="0"/>
        <v>123</v>
      </c>
      <c r="BO9" s="12">
        <f t="shared" si="0"/>
        <v>124</v>
      </c>
      <c r="BP9" s="12">
        <f t="shared" si="0"/>
        <v>125</v>
      </c>
      <c r="BQ9" s="12">
        <f t="shared" si="0"/>
        <v>126</v>
      </c>
      <c r="BR9" s="12">
        <f t="shared" si="0"/>
        <v>127</v>
      </c>
      <c r="BS9" s="12">
        <f t="shared" si="0"/>
        <v>128</v>
      </c>
      <c r="BT9" s="12">
        <f t="shared" si="0"/>
        <v>130</v>
      </c>
      <c r="BU9" s="12">
        <f t="shared" si="0"/>
        <v>131</v>
      </c>
      <c r="BV9" s="12">
        <f t="shared" si="0"/>
        <v>133</v>
      </c>
      <c r="BW9" s="12">
        <f t="shared" si="0"/>
        <v>134</v>
      </c>
      <c r="BX9" s="12">
        <f t="shared" si="0"/>
        <v>138</v>
      </c>
      <c r="BY9" s="12">
        <f t="shared" si="0"/>
        <v>142</v>
      </c>
      <c r="BZ9" s="12">
        <f t="shared" si="0"/>
        <v>143</v>
      </c>
      <c r="CA9" s="12">
        <f t="shared" si="0"/>
        <v>145</v>
      </c>
      <c r="CB9" s="12">
        <f t="shared" si="0"/>
        <v>146</v>
      </c>
      <c r="CC9" s="12">
        <f t="shared" si="0"/>
        <v>147</v>
      </c>
      <c r="CD9" s="12">
        <f t="shared" si="0"/>
        <v>148</v>
      </c>
    </row>
    <row r="10" spans="1:82" x14ac:dyDescent="0.3">
      <c r="A10" s="84" t="s">
        <v>0</v>
      </c>
      <c r="B10" s="22"/>
      <c r="C10"/>
      <c r="D10"/>
      <c r="E10" s="63"/>
      <c r="F10" s="63"/>
      <c r="G10" s="62"/>
      <c r="H10" s="47"/>
      <c r="I10" s="5"/>
      <c r="J10" s="63"/>
      <c r="K10" s="63"/>
      <c r="L10" s="62"/>
      <c r="M10" s="62"/>
      <c r="N10" s="62"/>
      <c r="O10" s="62"/>
      <c r="P10" s="62"/>
      <c r="Q10" s="9"/>
      <c r="R10" s="62"/>
      <c r="S10" s="47"/>
      <c r="T10" s="62"/>
      <c r="U10" s="62"/>
      <c r="V10" s="62"/>
      <c r="W10" s="62"/>
      <c r="AD10" s="62"/>
      <c r="AE10" s="108"/>
      <c r="AF10" s="39"/>
      <c r="AG10" s="39"/>
      <c r="AH10" s="39"/>
      <c r="AI10" s="39"/>
      <c r="AJ10" s="10"/>
      <c r="AK10" s="10"/>
      <c r="AL10" s="10"/>
      <c r="AM10" s="10"/>
      <c r="AN10" s="10" t="s">
        <v>58</v>
      </c>
      <c r="AO10" s="10"/>
      <c r="AP10" s="10" t="s">
        <v>59</v>
      </c>
      <c r="AQ10" s="10" t="s">
        <v>60</v>
      </c>
      <c r="AR10" s="10"/>
      <c r="AS10" s="10" t="s">
        <v>61</v>
      </c>
      <c r="AT10" s="10"/>
      <c r="AU10" s="10"/>
    </row>
    <row r="11" spans="1:82" x14ac:dyDescent="0.3">
      <c r="A11" s="98" t="s">
        <v>1</v>
      </c>
      <c r="B11" s="3"/>
      <c r="C11" s="226">
        <v>1</v>
      </c>
      <c r="D11" s="82">
        <v>0</v>
      </c>
      <c r="E11" s="82">
        <v>0</v>
      </c>
      <c r="F11" s="233">
        <v>0</v>
      </c>
      <c r="G11" s="82">
        <v>0</v>
      </c>
      <c r="H11" s="233">
        <v>0</v>
      </c>
      <c r="I11" s="233">
        <v>0</v>
      </c>
      <c r="J11" s="233">
        <v>0</v>
      </c>
      <c r="K11" s="82">
        <v>1</v>
      </c>
      <c r="L11" s="233">
        <v>0</v>
      </c>
      <c r="M11" s="233">
        <v>0</v>
      </c>
      <c r="N11" s="233">
        <v>1</v>
      </c>
      <c r="O11" s="233">
        <v>0</v>
      </c>
      <c r="P11" s="82">
        <v>0</v>
      </c>
      <c r="Q11" s="82">
        <v>0</v>
      </c>
      <c r="R11" s="82">
        <v>1</v>
      </c>
      <c r="S11" s="82">
        <v>0</v>
      </c>
      <c r="T11" s="226">
        <v>0</v>
      </c>
      <c r="U11" s="82">
        <v>0</v>
      </c>
      <c r="V11" s="82">
        <v>0</v>
      </c>
      <c r="W11" s="233">
        <v>0</v>
      </c>
      <c r="X11" s="82">
        <v>0</v>
      </c>
      <c r="Y11" s="82">
        <v>0</v>
      </c>
      <c r="Z11" s="233">
        <v>0</v>
      </c>
      <c r="AA11" s="233">
        <v>0</v>
      </c>
      <c r="AB11" s="233">
        <v>2</v>
      </c>
      <c r="AC11" s="233">
        <v>0</v>
      </c>
      <c r="AD11" s="233">
        <v>0</v>
      </c>
      <c r="AE11" s="233">
        <v>0</v>
      </c>
      <c r="AF11" s="255">
        <v>0</v>
      </c>
      <c r="AG11" s="82">
        <v>0</v>
      </c>
      <c r="AH11" s="233">
        <v>0</v>
      </c>
      <c r="AI11" s="24"/>
      <c r="AJ11" s="21"/>
      <c r="AK11" s="21"/>
      <c r="AL11" s="21"/>
      <c r="AM11" s="21"/>
      <c r="AN11" s="21">
        <f t="shared" ref="AN11:AO28" si="1">AVERAGE($B11:$AH11)</f>
        <v>0.1875</v>
      </c>
      <c r="AO11" s="21">
        <f t="shared" si="1"/>
        <v>0.1875</v>
      </c>
      <c r="AP11" s="21">
        <f t="shared" ref="AP11:AP28" si="2">STDEV(B11:AH11)</f>
        <v>0.47092907485988494</v>
      </c>
      <c r="AQ11" s="21">
        <f>$AN11-2*$AP11</f>
        <v>-0.75435814971976989</v>
      </c>
      <c r="AR11" s="21">
        <f>$AN11-2*$AP11</f>
        <v>-0.75435814971976989</v>
      </c>
      <c r="AS11" s="21">
        <f>$AN11+2*$AP11</f>
        <v>1.1293581497197698</v>
      </c>
      <c r="AT11" s="21">
        <f>$AN11+2*$AP11</f>
        <v>1.1293581497197698</v>
      </c>
      <c r="AU11" s="21"/>
    </row>
    <row r="12" spans="1:82" x14ac:dyDescent="0.3">
      <c r="A12" s="98" t="s">
        <v>2</v>
      </c>
      <c r="B12" s="3"/>
      <c r="C12" s="226">
        <v>72</v>
      </c>
      <c r="D12" s="82">
        <v>71</v>
      </c>
      <c r="E12" s="82">
        <v>65</v>
      </c>
      <c r="F12" s="233">
        <v>70</v>
      </c>
      <c r="G12" s="82">
        <v>81</v>
      </c>
      <c r="H12" s="233">
        <v>58</v>
      </c>
      <c r="I12" s="233">
        <v>79</v>
      </c>
      <c r="J12" s="233">
        <v>75</v>
      </c>
      <c r="K12" s="82">
        <v>76</v>
      </c>
      <c r="L12" s="233">
        <v>64</v>
      </c>
      <c r="M12" s="233">
        <v>81</v>
      </c>
      <c r="N12" s="233">
        <v>57</v>
      </c>
      <c r="O12" s="233">
        <v>74</v>
      </c>
      <c r="P12" s="82">
        <v>42</v>
      </c>
      <c r="Q12" s="82">
        <v>74.666666666666671</v>
      </c>
      <c r="R12" s="82">
        <v>63</v>
      </c>
      <c r="S12" s="82">
        <v>69</v>
      </c>
      <c r="T12" s="226">
        <v>48</v>
      </c>
      <c r="U12" s="82">
        <v>45</v>
      </c>
      <c r="V12" s="82">
        <v>74</v>
      </c>
      <c r="W12" s="233">
        <v>92</v>
      </c>
      <c r="X12" s="82">
        <v>69</v>
      </c>
      <c r="Y12" s="82">
        <v>13</v>
      </c>
      <c r="Z12" s="233">
        <v>50</v>
      </c>
      <c r="AA12" s="233">
        <v>82.5</v>
      </c>
      <c r="AB12" s="233">
        <v>41</v>
      </c>
      <c r="AC12" s="233">
        <v>80</v>
      </c>
      <c r="AD12" s="233">
        <v>77</v>
      </c>
      <c r="AE12" s="233">
        <v>82</v>
      </c>
      <c r="AF12" s="261">
        <v>74</v>
      </c>
      <c r="AG12" s="82">
        <v>70</v>
      </c>
      <c r="AH12" s="233">
        <v>80</v>
      </c>
      <c r="AI12" s="25"/>
      <c r="AJ12" s="21"/>
      <c r="AK12" s="21"/>
      <c r="AL12" s="21"/>
      <c r="AM12" s="21"/>
      <c r="AN12" s="21">
        <f t="shared" si="1"/>
        <v>67.161458333333343</v>
      </c>
      <c r="AO12" s="21">
        <f t="shared" si="1"/>
        <v>67.161458333333343</v>
      </c>
      <c r="AP12" s="21">
        <f t="shared" si="2"/>
        <v>16.106694236818115</v>
      </c>
      <c r="AQ12" s="21">
        <f t="shared" ref="AQ12:AR28" si="3">$AN12-2*$AP12</f>
        <v>34.948069859697114</v>
      </c>
      <c r="AR12" s="21">
        <f t="shared" si="3"/>
        <v>34.948069859697114</v>
      </c>
      <c r="AS12" s="21">
        <f t="shared" ref="AS12:AT28" si="4">$AN12+2*$AP12</f>
        <v>99.374846806969572</v>
      </c>
      <c r="AT12" s="21">
        <f t="shared" si="4"/>
        <v>99.374846806969572</v>
      </c>
      <c r="AU12" s="21"/>
      <c r="AV12" s="200" t="s">
        <v>2</v>
      </c>
      <c r="AY12" s="155">
        <f t="shared" ref="AY12:AY22" si="5">ABS((C12-$AN12)/$AP12)</f>
        <v>0.30040563231195438</v>
      </c>
      <c r="AZ12" s="155">
        <f t="shared" ref="AZ12:AZ22" si="6">ABS((D12-$AN12)/$AP12)</f>
        <v>0.23831964587073226</v>
      </c>
      <c r="BA12" s="155">
        <f t="shared" ref="BA12:BA22" si="7">ABS((E12-$AN12)/$AP12)</f>
        <v>0.13419627277660048</v>
      </c>
      <c r="BB12" s="155">
        <f t="shared" ref="BB12:BB22" si="8">ABS((F12-$AN12)/$AP12)</f>
        <v>0.17623365942951014</v>
      </c>
      <c r="BC12" s="155">
        <f t="shared" ref="BC12:BC22" si="9">ABS((G12-$AN12)/$AP12)</f>
        <v>0.85917951028295347</v>
      </c>
      <c r="BD12" s="155">
        <f t="shared" ref="BD12:BD22" si="10">ABS((H12-$AN12)/$AP12)</f>
        <v>0.56879817786515541</v>
      </c>
      <c r="BE12" s="155">
        <f t="shared" ref="BE12:BE22" si="11">ABS((I12-$AN12)/$AP12)</f>
        <v>0.73500753740050928</v>
      </c>
      <c r="BF12" s="155">
        <f t="shared" ref="BF12:BF22" si="12">ABS((J12-$AN12)/$AP12)</f>
        <v>0.48666359163562073</v>
      </c>
      <c r="BG12" s="155">
        <f t="shared" ref="BG12:BG22" si="13">ABS((K12-$AN12)/$AP12)</f>
        <v>0.54874957807684288</v>
      </c>
      <c r="BH12" s="155">
        <f t="shared" ref="BH12:BH22" si="14">ABS((L12-$AN12)/$AP12)</f>
        <v>0.19628225921782261</v>
      </c>
      <c r="BI12" s="155">
        <f t="shared" ref="BI12:BI22" si="15">ABS((M12-$AN12)/$AP12)</f>
        <v>0.85917951028295347</v>
      </c>
      <c r="BJ12" s="155">
        <f t="shared" ref="BJ12:BJ22" si="16">ABS((N12-$AN12)/$AP12)</f>
        <v>0.6308841643063775</v>
      </c>
      <c r="BK12" s="155">
        <f t="shared" ref="BK12:BK22" si="17">ABS((O12-$AN12)/$AP12)</f>
        <v>0.42457760519439863</v>
      </c>
      <c r="BL12" s="155">
        <f t="shared" ref="BL12:BL22" si="18">ABS((P12-$AN12)/$AP12)</f>
        <v>1.5621739609247094</v>
      </c>
      <c r="BM12" s="155">
        <f t="shared" ref="BM12:BM22" si="19">ABS((Q12-$AN12)/$AP12)</f>
        <v>0.46596826282188036</v>
      </c>
      <c r="BN12" s="155">
        <f t="shared" ref="BN12:BN22" si="20">ABS((R12-$AN12)/$AP12)</f>
        <v>0.25836824565904476</v>
      </c>
      <c r="BO12" s="155">
        <f t="shared" ref="BO12:BO22" si="21">ABS((S12-$AN12)/$AP12)</f>
        <v>0.11414767298828801</v>
      </c>
      <c r="BP12" s="155">
        <f t="shared" ref="BP12:BP22" si="22">ABS((T12-$AN12)/$AP12)</f>
        <v>1.1896580422773766</v>
      </c>
      <c r="BQ12" s="155">
        <f t="shared" ref="BQ12:BR22" si="23">ABS((U12-$AN12)/$AP12)</f>
        <v>1.375916001601043</v>
      </c>
      <c r="BR12" s="155">
        <f t="shared" si="23"/>
        <v>0.42457760519439863</v>
      </c>
      <c r="BS12" s="155">
        <f t="shared" ref="BS12:BS22" si="24">ABS((W12-$AN12)/$AP12)</f>
        <v>1.542125361136397</v>
      </c>
      <c r="BT12" s="155">
        <f t="shared" ref="BT12:BT22" si="25">ABS((X12-$AN12)/$AP12)</f>
        <v>0.11414767298828801</v>
      </c>
      <c r="BU12" s="155">
        <f t="shared" ref="BU12:BU22" si="26">ABS((Y12-$AN12)/$AP12)</f>
        <v>3.362667567720151</v>
      </c>
      <c r="BV12" s="155">
        <f t="shared" ref="BV12:BV22" si="27">ABS((Z12-$AN12)/$AP12)</f>
        <v>1.0654860693949324</v>
      </c>
      <c r="BW12" s="155">
        <f t="shared" ref="BW12:BW22" si="28">ABS((AA12-$AN12)/$AP12)</f>
        <v>0.95230848994478667</v>
      </c>
      <c r="BX12" s="155">
        <f t="shared" ref="BX12:BX22" si="29">ABS((AB12-$AN12)/$AP12)</f>
        <v>1.6242599473659316</v>
      </c>
      <c r="BY12" s="155">
        <f t="shared" ref="BY12:BY22" si="30">ABS((AC12-$AN12)/$AP12)</f>
        <v>0.79709352384173138</v>
      </c>
      <c r="BZ12" s="155">
        <f t="shared" ref="BZ12:BZ22" si="31">ABS((AD12-$AN12)/$AP12)</f>
        <v>0.61083556451806498</v>
      </c>
      <c r="CA12" s="155">
        <f t="shared" ref="CA12:CA22" si="32">ABS((AE12-$AN12)/$AP12)</f>
        <v>0.92126549672417568</v>
      </c>
      <c r="CB12" s="155">
        <f t="shared" ref="CB12:CB22" si="33">ABS((AF12-$AN12)/$AP12)</f>
        <v>0.42457760519439863</v>
      </c>
      <c r="CC12" s="155">
        <f t="shared" ref="CC12:CC22" si="34">ABS((AG12-$AN12)/$AP12)</f>
        <v>0.17623365942951014</v>
      </c>
      <c r="CD12" s="155">
        <f t="shared" ref="CD12:CD22" si="35">ABS((AH12-$AN12)/$AP12)</f>
        <v>0.79709352384173138</v>
      </c>
    </row>
    <row r="13" spans="1:82" x14ac:dyDescent="0.3">
      <c r="A13" s="98" t="s">
        <v>94</v>
      </c>
      <c r="B13" s="3"/>
      <c r="C13" s="226">
        <v>0</v>
      </c>
      <c r="D13" s="82">
        <v>0</v>
      </c>
      <c r="E13" s="82">
        <v>0</v>
      </c>
      <c r="F13" s="233">
        <v>0</v>
      </c>
      <c r="G13" s="82">
        <v>0</v>
      </c>
      <c r="H13" s="233">
        <v>0</v>
      </c>
      <c r="I13" s="233">
        <v>0</v>
      </c>
      <c r="J13" s="233">
        <v>0</v>
      </c>
      <c r="K13" s="82">
        <v>0</v>
      </c>
      <c r="L13" s="233">
        <v>0</v>
      </c>
      <c r="M13" s="233">
        <v>0</v>
      </c>
      <c r="N13" s="233">
        <v>0</v>
      </c>
      <c r="O13" s="233">
        <v>0</v>
      </c>
      <c r="P13" s="82">
        <v>0</v>
      </c>
      <c r="Q13" s="82">
        <v>0</v>
      </c>
      <c r="R13" s="82">
        <v>0</v>
      </c>
      <c r="S13" s="82">
        <v>0</v>
      </c>
      <c r="T13" s="226">
        <v>0</v>
      </c>
      <c r="U13" s="82">
        <v>0</v>
      </c>
      <c r="V13" s="82">
        <v>0</v>
      </c>
      <c r="W13" s="233">
        <v>0</v>
      </c>
      <c r="X13" s="82">
        <v>0</v>
      </c>
      <c r="Y13" s="82">
        <v>0</v>
      </c>
      <c r="Z13" s="233">
        <v>0</v>
      </c>
      <c r="AA13" s="233">
        <v>0</v>
      </c>
      <c r="AB13" s="233">
        <v>0</v>
      </c>
      <c r="AC13" s="233">
        <v>0</v>
      </c>
      <c r="AD13" s="233">
        <v>0</v>
      </c>
      <c r="AE13" s="233">
        <v>0</v>
      </c>
      <c r="AF13" s="255">
        <v>0</v>
      </c>
      <c r="AG13" s="82">
        <v>0</v>
      </c>
      <c r="AH13" s="233">
        <v>0</v>
      </c>
      <c r="AI13" s="25"/>
      <c r="AJ13" s="21"/>
      <c r="AK13" s="21"/>
      <c r="AL13" s="21"/>
      <c r="AM13" s="21"/>
      <c r="AN13" s="21">
        <f t="shared" si="1"/>
        <v>0</v>
      </c>
      <c r="AO13" s="21">
        <f t="shared" si="1"/>
        <v>0</v>
      </c>
      <c r="AP13" s="21">
        <f t="shared" si="2"/>
        <v>0</v>
      </c>
      <c r="AQ13" s="21">
        <f t="shared" si="3"/>
        <v>0</v>
      </c>
      <c r="AR13" s="21">
        <f t="shared" si="3"/>
        <v>0</v>
      </c>
      <c r="AS13" s="21">
        <f t="shared" si="4"/>
        <v>0</v>
      </c>
      <c r="AT13" s="21">
        <f t="shared" si="4"/>
        <v>0</v>
      </c>
      <c r="AU13" s="21"/>
      <c r="AV13" s="3" t="s">
        <v>94</v>
      </c>
      <c r="AY13" s="155"/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  <c r="BK13" s="155"/>
      <c r="BL13" s="155"/>
      <c r="BM13" s="155"/>
      <c r="BN13" s="155"/>
      <c r="BO13" s="155"/>
      <c r="BP13" s="155"/>
      <c r="BQ13" s="155"/>
      <c r="BR13" s="155"/>
      <c r="BS13" s="155"/>
      <c r="BT13" s="155"/>
      <c r="BU13" s="155"/>
      <c r="BV13" s="155"/>
      <c r="BW13" s="155"/>
      <c r="BX13" s="155"/>
      <c r="BY13" s="155"/>
      <c r="BZ13" s="155"/>
      <c r="CA13" s="155"/>
      <c r="CB13" s="155"/>
      <c r="CC13" s="155"/>
      <c r="CD13" s="155"/>
    </row>
    <row r="14" spans="1:82" x14ac:dyDescent="0.3">
      <c r="A14" s="98" t="s">
        <v>95</v>
      </c>
      <c r="B14" s="3"/>
      <c r="C14" s="226">
        <v>0</v>
      </c>
      <c r="D14" s="82">
        <v>1</v>
      </c>
      <c r="E14" s="82">
        <v>0</v>
      </c>
      <c r="F14" s="233">
        <v>0</v>
      </c>
      <c r="G14" s="82">
        <v>1</v>
      </c>
      <c r="H14" s="233">
        <v>1</v>
      </c>
      <c r="I14" s="233">
        <v>0</v>
      </c>
      <c r="J14" s="233">
        <v>2</v>
      </c>
      <c r="K14" s="82">
        <v>2</v>
      </c>
      <c r="L14" s="233">
        <v>2</v>
      </c>
      <c r="M14" s="233">
        <v>2</v>
      </c>
      <c r="N14" s="233">
        <v>1</v>
      </c>
      <c r="O14" s="233">
        <v>0</v>
      </c>
      <c r="P14" s="82">
        <v>0</v>
      </c>
      <c r="Q14" s="82">
        <v>0</v>
      </c>
      <c r="R14" s="82">
        <v>0</v>
      </c>
      <c r="S14" s="82">
        <v>0</v>
      </c>
      <c r="T14" s="226">
        <v>0</v>
      </c>
      <c r="U14" s="82">
        <v>0</v>
      </c>
      <c r="V14" s="82">
        <v>0</v>
      </c>
      <c r="W14" s="233">
        <v>0</v>
      </c>
      <c r="X14" s="82">
        <v>4</v>
      </c>
      <c r="Y14" s="82">
        <v>0</v>
      </c>
      <c r="Z14" s="233">
        <v>0</v>
      </c>
      <c r="AA14" s="233">
        <v>0</v>
      </c>
      <c r="AB14" s="233">
        <v>0</v>
      </c>
      <c r="AC14" s="233">
        <v>0</v>
      </c>
      <c r="AD14" s="233">
        <v>0</v>
      </c>
      <c r="AE14" s="233">
        <v>1</v>
      </c>
      <c r="AF14" s="255">
        <v>1</v>
      </c>
      <c r="AG14" s="82">
        <v>1</v>
      </c>
      <c r="AH14" s="233">
        <v>0</v>
      </c>
      <c r="AI14" s="25"/>
      <c r="AJ14" s="21"/>
      <c r="AK14" s="21"/>
      <c r="AL14" s="21"/>
      <c r="AM14" s="21"/>
      <c r="AN14" s="21">
        <f t="shared" si="1"/>
        <v>0.59375</v>
      </c>
      <c r="AO14" s="21">
        <f t="shared" si="1"/>
        <v>0.59375</v>
      </c>
      <c r="AP14" s="21">
        <f t="shared" si="2"/>
        <v>0.94559675644877905</v>
      </c>
      <c r="AQ14" s="21">
        <f t="shared" si="3"/>
        <v>-1.2974435128975581</v>
      </c>
      <c r="AR14" s="21">
        <f t="shared" si="3"/>
        <v>-1.2974435128975581</v>
      </c>
      <c r="AS14" s="21">
        <f t="shared" si="4"/>
        <v>2.4849435128975581</v>
      </c>
      <c r="AT14" s="21">
        <f t="shared" si="4"/>
        <v>2.4849435128975581</v>
      </c>
      <c r="AU14" s="21"/>
      <c r="AV14" s="3" t="s">
        <v>95</v>
      </c>
      <c r="AY14" s="155">
        <f t="shared" si="5"/>
        <v>0.62791036025741931</v>
      </c>
      <c r="AZ14" s="155">
        <f t="shared" si="6"/>
        <v>0.4296228780708658</v>
      </c>
      <c r="BA14" s="155">
        <f t="shared" si="7"/>
        <v>0.62791036025741931</v>
      </c>
      <c r="BB14" s="155">
        <f t="shared" si="8"/>
        <v>0.62791036025741931</v>
      </c>
      <c r="BC14" s="155">
        <f t="shared" si="9"/>
        <v>0.4296228780708658</v>
      </c>
      <c r="BD14" s="155">
        <f t="shared" si="10"/>
        <v>0.4296228780708658</v>
      </c>
      <c r="BE14" s="155">
        <f t="shared" si="11"/>
        <v>0.62791036025741931</v>
      </c>
      <c r="BF14" s="155">
        <f t="shared" si="12"/>
        <v>1.4871561163991509</v>
      </c>
      <c r="BG14" s="155">
        <f t="shared" si="13"/>
        <v>1.4871561163991509</v>
      </c>
      <c r="BH14" s="155">
        <f t="shared" si="14"/>
        <v>1.4871561163991509</v>
      </c>
      <c r="BI14" s="155">
        <f t="shared" si="15"/>
        <v>1.4871561163991509</v>
      </c>
      <c r="BJ14" s="155">
        <f t="shared" si="16"/>
        <v>0.4296228780708658</v>
      </c>
      <c r="BK14" s="155">
        <f t="shared" si="17"/>
        <v>0.62791036025741931</v>
      </c>
      <c r="BL14" s="155">
        <f t="shared" si="18"/>
        <v>0.62791036025741931</v>
      </c>
      <c r="BM14" s="155">
        <f t="shared" si="19"/>
        <v>0.62791036025741931</v>
      </c>
      <c r="BN14" s="155">
        <f t="shared" si="20"/>
        <v>0.62791036025741931</v>
      </c>
      <c r="BO14" s="155">
        <f t="shared" si="21"/>
        <v>0.62791036025741931</v>
      </c>
      <c r="BP14" s="155">
        <f t="shared" si="22"/>
        <v>0.62791036025741931</v>
      </c>
      <c r="BQ14" s="155">
        <f t="shared" si="23"/>
        <v>0.62791036025741931</v>
      </c>
      <c r="BR14" s="155">
        <f t="shared" si="23"/>
        <v>0.62791036025741931</v>
      </c>
      <c r="BS14" s="155">
        <f t="shared" si="24"/>
        <v>0.62791036025741931</v>
      </c>
      <c r="BT14" s="155">
        <f t="shared" si="25"/>
        <v>3.6022225930557212</v>
      </c>
      <c r="BU14" s="155">
        <f t="shared" si="26"/>
        <v>0.62791036025741931</v>
      </c>
      <c r="BV14" s="155">
        <f t="shared" si="27"/>
        <v>0.62791036025741931</v>
      </c>
      <c r="BW14" s="155">
        <f t="shared" si="28"/>
        <v>0.62791036025741931</v>
      </c>
      <c r="BX14" s="155">
        <f t="shared" si="29"/>
        <v>0.62791036025741931</v>
      </c>
      <c r="BY14" s="155">
        <f t="shared" si="30"/>
        <v>0.62791036025741931</v>
      </c>
      <c r="BZ14" s="155">
        <f t="shared" si="31"/>
        <v>0.62791036025741931</v>
      </c>
      <c r="CA14" s="155">
        <f t="shared" si="32"/>
        <v>0.4296228780708658</v>
      </c>
      <c r="CB14" s="155">
        <f t="shared" si="33"/>
        <v>0.4296228780708658</v>
      </c>
      <c r="CC14" s="155">
        <f t="shared" si="34"/>
        <v>0.4296228780708658</v>
      </c>
      <c r="CD14" s="155">
        <f t="shared" si="35"/>
        <v>0.62791036025741931</v>
      </c>
    </row>
    <row r="15" spans="1:82" x14ac:dyDescent="0.3">
      <c r="A15" s="98" t="s">
        <v>3</v>
      </c>
      <c r="B15" s="3"/>
      <c r="C15" s="226">
        <v>0</v>
      </c>
      <c r="D15" s="82">
        <v>2</v>
      </c>
      <c r="E15" s="82">
        <v>0</v>
      </c>
      <c r="F15" s="233">
        <v>0</v>
      </c>
      <c r="G15" s="82">
        <v>0</v>
      </c>
      <c r="H15" s="233">
        <v>1</v>
      </c>
      <c r="I15" s="233">
        <v>1</v>
      </c>
      <c r="J15" s="233">
        <v>0</v>
      </c>
      <c r="K15" s="82">
        <v>1</v>
      </c>
      <c r="L15" s="233">
        <v>3</v>
      </c>
      <c r="M15" s="233">
        <v>2</v>
      </c>
      <c r="N15" s="233">
        <v>1</v>
      </c>
      <c r="O15" s="233">
        <v>0</v>
      </c>
      <c r="P15" s="82">
        <v>1</v>
      </c>
      <c r="Q15" s="82">
        <v>0</v>
      </c>
      <c r="R15" s="82">
        <v>0</v>
      </c>
      <c r="S15" s="82">
        <v>0</v>
      </c>
      <c r="T15" s="226">
        <v>0</v>
      </c>
      <c r="U15" s="82">
        <v>2</v>
      </c>
      <c r="V15" s="82">
        <v>1</v>
      </c>
      <c r="W15" s="233">
        <v>0</v>
      </c>
      <c r="X15" s="82">
        <v>1</v>
      </c>
      <c r="Y15" s="82">
        <v>0</v>
      </c>
      <c r="Z15" s="233">
        <v>2</v>
      </c>
      <c r="AA15" s="233">
        <v>1.5</v>
      </c>
      <c r="AB15" s="233">
        <v>1</v>
      </c>
      <c r="AC15" s="233">
        <v>0</v>
      </c>
      <c r="AD15" s="233">
        <v>0</v>
      </c>
      <c r="AE15" s="233">
        <v>0</v>
      </c>
      <c r="AF15" s="261">
        <v>1</v>
      </c>
      <c r="AG15" s="82">
        <v>0</v>
      </c>
      <c r="AH15" s="233">
        <v>0</v>
      </c>
      <c r="AI15" s="25"/>
      <c r="AJ15" s="21"/>
      <c r="AK15" s="21"/>
      <c r="AL15" s="21"/>
      <c r="AM15" s="21"/>
      <c r="AN15" s="21">
        <f t="shared" si="1"/>
        <v>0.671875</v>
      </c>
      <c r="AO15" s="21">
        <f t="shared" si="1"/>
        <v>0.671875</v>
      </c>
      <c r="AP15" s="21">
        <f t="shared" si="2"/>
        <v>0.83867575148506124</v>
      </c>
      <c r="AQ15" s="21">
        <f t="shared" si="3"/>
        <v>-1.0054765029701225</v>
      </c>
      <c r="AR15" s="21">
        <f t="shared" si="3"/>
        <v>-1.0054765029701225</v>
      </c>
      <c r="AS15" s="21">
        <f t="shared" si="4"/>
        <v>2.3492265029701223</v>
      </c>
      <c r="AT15" s="21">
        <f t="shared" si="4"/>
        <v>2.3492265029701223</v>
      </c>
      <c r="AU15" s="21"/>
      <c r="AV15" s="200" t="s">
        <v>3</v>
      </c>
      <c r="AY15" s="155">
        <f t="shared" si="5"/>
        <v>0.80111413595814174</v>
      </c>
      <c r="AZ15" s="155">
        <f t="shared" si="6"/>
        <v>1.5835977106149313</v>
      </c>
      <c r="BA15" s="155">
        <f t="shared" si="7"/>
        <v>0.80111413595814174</v>
      </c>
      <c r="BB15" s="155">
        <f t="shared" si="8"/>
        <v>0.80111413595814174</v>
      </c>
      <c r="BC15" s="155">
        <f t="shared" si="9"/>
        <v>0.80111413595814174</v>
      </c>
      <c r="BD15" s="155">
        <f t="shared" si="10"/>
        <v>0.39124178732839476</v>
      </c>
      <c r="BE15" s="155">
        <f t="shared" si="11"/>
        <v>0.39124178732839476</v>
      </c>
      <c r="BF15" s="155">
        <f t="shared" si="12"/>
        <v>0.80111413595814174</v>
      </c>
      <c r="BG15" s="155">
        <f t="shared" si="13"/>
        <v>0.39124178732839476</v>
      </c>
      <c r="BH15" s="155">
        <f t="shared" si="14"/>
        <v>2.7759536339014677</v>
      </c>
      <c r="BI15" s="155">
        <f t="shared" si="15"/>
        <v>1.5835977106149313</v>
      </c>
      <c r="BJ15" s="155">
        <f t="shared" si="16"/>
        <v>0.39124178732839476</v>
      </c>
      <c r="BK15" s="155">
        <f t="shared" si="17"/>
        <v>0.80111413595814174</v>
      </c>
      <c r="BL15" s="155">
        <f t="shared" si="18"/>
        <v>0.39124178732839476</v>
      </c>
      <c r="BM15" s="155">
        <f t="shared" si="19"/>
        <v>0.80111413595814174</v>
      </c>
      <c r="BN15" s="155">
        <f t="shared" si="20"/>
        <v>0.80111413595814174</v>
      </c>
      <c r="BO15" s="155">
        <f t="shared" si="21"/>
        <v>0.80111413595814174</v>
      </c>
      <c r="BP15" s="155">
        <f t="shared" si="22"/>
        <v>0.80111413595814174</v>
      </c>
      <c r="BQ15" s="155">
        <f t="shared" si="23"/>
        <v>1.5835977106149313</v>
      </c>
      <c r="BR15" s="155">
        <f t="shared" si="23"/>
        <v>0.39124178732839476</v>
      </c>
      <c r="BS15" s="155">
        <f t="shared" si="24"/>
        <v>0.80111413595814174</v>
      </c>
      <c r="BT15" s="155">
        <f t="shared" si="25"/>
        <v>0.39124178732839476</v>
      </c>
      <c r="BU15" s="155">
        <f t="shared" si="26"/>
        <v>0.80111413595814174</v>
      </c>
      <c r="BV15" s="155">
        <f t="shared" si="27"/>
        <v>1.5835977106149313</v>
      </c>
      <c r="BW15" s="155">
        <f t="shared" si="28"/>
        <v>0.98741974897166296</v>
      </c>
      <c r="BX15" s="155">
        <f t="shared" si="29"/>
        <v>0.39124178732839476</v>
      </c>
      <c r="BY15" s="155">
        <f t="shared" si="30"/>
        <v>0.80111413595814174</v>
      </c>
      <c r="BZ15" s="155">
        <f t="shared" si="31"/>
        <v>0.80111413595814174</v>
      </c>
      <c r="CA15" s="155">
        <f t="shared" si="32"/>
        <v>0.80111413595814174</v>
      </c>
      <c r="CB15" s="155">
        <f t="shared" si="33"/>
        <v>0.39124178732839476</v>
      </c>
      <c r="CC15" s="155">
        <f t="shared" si="34"/>
        <v>0.80111413595814174</v>
      </c>
      <c r="CD15" s="155">
        <f t="shared" si="35"/>
        <v>0.80111413595814174</v>
      </c>
    </row>
    <row r="16" spans="1:82" x14ac:dyDescent="0.3">
      <c r="A16" s="98" t="s">
        <v>96</v>
      </c>
      <c r="B16" s="3"/>
      <c r="C16" s="226">
        <v>3</v>
      </c>
      <c r="D16" s="82">
        <v>2</v>
      </c>
      <c r="E16" s="82">
        <v>2</v>
      </c>
      <c r="F16" s="233">
        <v>3</v>
      </c>
      <c r="G16" s="82">
        <v>0</v>
      </c>
      <c r="H16" s="233">
        <v>1</v>
      </c>
      <c r="I16" s="233">
        <v>1</v>
      </c>
      <c r="J16" s="233">
        <v>3</v>
      </c>
      <c r="K16" s="82">
        <v>3</v>
      </c>
      <c r="L16" s="233">
        <v>2</v>
      </c>
      <c r="M16" s="233">
        <v>0</v>
      </c>
      <c r="N16" s="233">
        <v>4</v>
      </c>
      <c r="O16" s="233">
        <v>2</v>
      </c>
      <c r="P16" s="82">
        <v>3</v>
      </c>
      <c r="Q16" s="82">
        <v>4.166666666666667</v>
      </c>
      <c r="R16" s="82">
        <v>2</v>
      </c>
      <c r="S16" s="82">
        <v>3</v>
      </c>
      <c r="T16" s="226">
        <v>3</v>
      </c>
      <c r="U16" s="82">
        <v>3</v>
      </c>
      <c r="V16" s="82">
        <v>4</v>
      </c>
      <c r="W16" s="233">
        <v>3</v>
      </c>
      <c r="X16" s="82">
        <v>4</v>
      </c>
      <c r="Y16" s="82">
        <v>3</v>
      </c>
      <c r="Z16" s="233">
        <v>1</v>
      </c>
      <c r="AA16" s="233">
        <v>0.5</v>
      </c>
      <c r="AB16" s="233">
        <v>2</v>
      </c>
      <c r="AC16" s="233">
        <v>3</v>
      </c>
      <c r="AD16" s="233">
        <v>2</v>
      </c>
      <c r="AE16" s="233">
        <v>1</v>
      </c>
      <c r="AF16" s="255">
        <v>3</v>
      </c>
      <c r="AG16" s="82">
        <v>3</v>
      </c>
      <c r="AH16" s="233">
        <v>2</v>
      </c>
      <c r="AI16" s="25"/>
      <c r="AJ16" s="21"/>
      <c r="AK16" s="21"/>
      <c r="AL16" s="21"/>
      <c r="AM16" s="21"/>
      <c r="AN16" s="21">
        <f t="shared" si="1"/>
        <v>2.364583333333333</v>
      </c>
      <c r="AO16" s="21">
        <f t="shared" si="1"/>
        <v>2.364583333333333</v>
      </c>
      <c r="AP16" s="21">
        <f t="shared" si="2"/>
        <v>1.1315272611176148</v>
      </c>
      <c r="AQ16" s="21">
        <f t="shared" si="3"/>
        <v>0.10152881109810341</v>
      </c>
      <c r="AR16" s="21">
        <f t="shared" si="3"/>
        <v>0.10152881109810341</v>
      </c>
      <c r="AS16" s="21">
        <f t="shared" si="4"/>
        <v>4.6276378555685627</v>
      </c>
      <c r="AT16" s="21">
        <f t="shared" si="4"/>
        <v>4.6276378555685627</v>
      </c>
      <c r="AU16" s="21"/>
      <c r="AV16" s="200" t="s">
        <v>96</v>
      </c>
      <c r="AY16" s="155">
        <f t="shared" si="5"/>
        <v>0.56155665753829287</v>
      </c>
      <c r="AZ16" s="155">
        <f t="shared" si="6"/>
        <v>0.32220463957115125</v>
      </c>
      <c r="BA16" s="155">
        <f t="shared" si="7"/>
        <v>0.32220463957115125</v>
      </c>
      <c r="BB16" s="155">
        <f t="shared" si="8"/>
        <v>0.56155665753829287</v>
      </c>
      <c r="BC16" s="155">
        <f t="shared" si="9"/>
        <v>2.0897272337900397</v>
      </c>
      <c r="BD16" s="155">
        <f t="shared" si="10"/>
        <v>1.2059659366805955</v>
      </c>
      <c r="BE16" s="155">
        <f t="shared" si="11"/>
        <v>1.2059659366805955</v>
      </c>
      <c r="BF16" s="155">
        <f t="shared" si="12"/>
        <v>0.56155665753829287</v>
      </c>
      <c r="BG16" s="155">
        <f t="shared" si="13"/>
        <v>0.56155665753829287</v>
      </c>
      <c r="BH16" s="155">
        <f t="shared" si="14"/>
        <v>0.32220463957115125</v>
      </c>
      <c r="BI16" s="155">
        <f t="shared" si="15"/>
        <v>2.0897272337900397</v>
      </c>
      <c r="BJ16" s="155">
        <f t="shared" si="16"/>
        <v>1.445317954647737</v>
      </c>
      <c r="BK16" s="155">
        <f t="shared" si="17"/>
        <v>0.32220463957115125</v>
      </c>
      <c r="BL16" s="155">
        <f t="shared" si="18"/>
        <v>0.56155665753829287</v>
      </c>
      <c r="BM16" s="155">
        <f t="shared" si="19"/>
        <v>1.5926115041659781</v>
      </c>
      <c r="BN16" s="155">
        <f t="shared" si="20"/>
        <v>0.32220463957115125</v>
      </c>
      <c r="BO16" s="155">
        <f t="shared" si="21"/>
        <v>0.56155665753829287</v>
      </c>
      <c r="BP16" s="155">
        <f t="shared" si="22"/>
        <v>0.56155665753829287</v>
      </c>
      <c r="BQ16" s="155">
        <f t="shared" si="23"/>
        <v>0.56155665753829287</v>
      </c>
      <c r="BR16" s="155">
        <f t="shared" si="23"/>
        <v>1.445317954647737</v>
      </c>
      <c r="BS16" s="155">
        <f t="shared" si="24"/>
        <v>0.56155665753829287</v>
      </c>
      <c r="BT16" s="155">
        <f t="shared" si="25"/>
        <v>1.445317954647737</v>
      </c>
      <c r="BU16" s="155">
        <f t="shared" si="26"/>
        <v>0.56155665753829287</v>
      </c>
      <c r="BV16" s="155">
        <f t="shared" si="27"/>
        <v>1.2059659366805955</v>
      </c>
      <c r="BW16" s="155">
        <f t="shared" si="28"/>
        <v>1.6478465852353175</v>
      </c>
      <c r="BX16" s="155">
        <f t="shared" si="29"/>
        <v>0.32220463957115125</v>
      </c>
      <c r="BY16" s="155">
        <f t="shared" si="30"/>
        <v>0.56155665753829287</v>
      </c>
      <c r="BZ16" s="155">
        <f t="shared" si="31"/>
        <v>0.32220463957115125</v>
      </c>
      <c r="CA16" s="155">
        <f t="shared" si="32"/>
        <v>1.2059659366805955</v>
      </c>
      <c r="CB16" s="155">
        <f t="shared" si="33"/>
        <v>0.56155665753829287</v>
      </c>
      <c r="CC16" s="155">
        <f t="shared" si="34"/>
        <v>0.56155665753829287</v>
      </c>
      <c r="CD16" s="155">
        <f t="shared" si="35"/>
        <v>0.32220463957115125</v>
      </c>
    </row>
    <row r="17" spans="1:82" x14ac:dyDescent="0.3">
      <c r="A17" s="98" t="s">
        <v>99</v>
      </c>
      <c r="B17" s="3"/>
      <c r="C17" s="226">
        <v>22</v>
      </c>
      <c r="D17" s="82">
        <v>22</v>
      </c>
      <c r="E17" s="82">
        <v>31</v>
      </c>
      <c r="F17" s="233">
        <v>26</v>
      </c>
      <c r="G17" s="82">
        <v>18</v>
      </c>
      <c r="H17" s="233">
        <v>38</v>
      </c>
      <c r="I17" s="233">
        <v>17</v>
      </c>
      <c r="J17" s="233">
        <v>18</v>
      </c>
      <c r="K17" s="82">
        <v>15</v>
      </c>
      <c r="L17" s="233">
        <v>5</v>
      </c>
      <c r="M17" s="233">
        <v>15</v>
      </c>
      <c r="N17" s="233">
        <v>30</v>
      </c>
      <c r="O17" s="233">
        <v>22</v>
      </c>
      <c r="P17" s="82">
        <v>32</v>
      </c>
      <c r="Q17" s="82">
        <v>19.833333333333332</v>
      </c>
      <c r="R17" s="82">
        <v>34</v>
      </c>
      <c r="S17" s="82">
        <v>22</v>
      </c>
      <c r="T17" s="226">
        <v>0</v>
      </c>
      <c r="U17" s="82">
        <v>25</v>
      </c>
      <c r="V17" s="82">
        <v>40</v>
      </c>
      <c r="W17" s="233">
        <v>5</v>
      </c>
      <c r="X17" s="82">
        <v>15</v>
      </c>
      <c r="Y17" s="82">
        <v>14</v>
      </c>
      <c r="Z17" s="233">
        <v>40</v>
      </c>
      <c r="AA17" s="233">
        <v>14.1</v>
      </c>
      <c r="AB17" s="233">
        <v>49</v>
      </c>
      <c r="AC17" s="233">
        <v>17</v>
      </c>
      <c r="AD17" s="233">
        <v>19</v>
      </c>
      <c r="AE17" s="233">
        <v>14</v>
      </c>
      <c r="AF17" s="255">
        <v>0</v>
      </c>
      <c r="AG17" s="82">
        <v>23</v>
      </c>
      <c r="AH17" s="233">
        <v>18</v>
      </c>
      <c r="AI17" s="25"/>
      <c r="AJ17" s="21"/>
      <c r="AK17" s="21"/>
      <c r="AL17" s="21"/>
      <c r="AM17" s="21"/>
      <c r="AN17" s="21">
        <f t="shared" si="1"/>
        <v>21.247916666666665</v>
      </c>
      <c r="AO17" s="21">
        <f t="shared" si="1"/>
        <v>21.247916666666665</v>
      </c>
      <c r="AP17" s="21">
        <f t="shared" si="2"/>
        <v>11.394685101673863</v>
      </c>
      <c r="AQ17" s="21">
        <f t="shared" si="3"/>
        <v>-1.5414535366810611</v>
      </c>
      <c r="AR17" s="21">
        <f t="shared" si="3"/>
        <v>-1.5414535366810611</v>
      </c>
      <c r="AS17" s="21">
        <f t="shared" si="4"/>
        <v>44.037286870014391</v>
      </c>
      <c r="AT17" s="21">
        <f t="shared" si="4"/>
        <v>44.037286870014391</v>
      </c>
      <c r="AU17" s="21"/>
      <c r="AV17" s="200" t="s">
        <v>99</v>
      </c>
      <c r="AY17" s="155">
        <f t="shared" si="5"/>
        <v>6.6002994082114214E-2</v>
      </c>
      <c r="AZ17" s="155">
        <f t="shared" si="6"/>
        <v>6.6002994082114214E-2</v>
      </c>
      <c r="BA17" s="155">
        <f t="shared" si="7"/>
        <v>0.85584491772403326</v>
      </c>
      <c r="BB17" s="155">
        <f t="shared" si="8"/>
        <v>0.41704384903407826</v>
      </c>
      <c r="BC17" s="155">
        <f t="shared" si="9"/>
        <v>0.28503786086984984</v>
      </c>
      <c r="BD17" s="155">
        <f t="shared" si="10"/>
        <v>1.4701664138899704</v>
      </c>
      <c r="BE17" s="155">
        <f t="shared" si="11"/>
        <v>0.37279807460784081</v>
      </c>
      <c r="BF17" s="155">
        <f t="shared" si="12"/>
        <v>0.28503786086984984</v>
      </c>
      <c r="BG17" s="155">
        <f t="shared" si="13"/>
        <v>0.54831850208382282</v>
      </c>
      <c r="BH17" s="155">
        <f t="shared" si="14"/>
        <v>1.4259206394637329</v>
      </c>
      <c r="BI17" s="155">
        <f t="shared" si="15"/>
        <v>0.54831850208382282</v>
      </c>
      <c r="BJ17" s="155">
        <f t="shared" si="16"/>
        <v>0.76808470398604223</v>
      </c>
      <c r="BK17" s="155">
        <f t="shared" si="17"/>
        <v>6.6002994082114214E-2</v>
      </c>
      <c r="BL17" s="155">
        <f t="shared" si="18"/>
        <v>0.94360513146202429</v>
      </c>
      <c r="BM17" s="155">
        <f t="shared" si="19"/>
        <v>0.12414413568353307</v>
      </c>
      <c r="BN17" s="155">
        <f t="shared" si="20"/>
        <v>1.1191255589380062</v>
      </c>
      <c r="BO17" s="155">
        <f t="shared" si="21"/>
        <v>6.6002994082114214E-2</v>
      </c>
      <c r="BP17" s="155">
        <f t="shared" si="22"/>
        <v>1.864721708153688</v>
      </c>
      <c r="BQ17" s="155">
        <f t="shared" si="23"/>
        <v>0.32928363529608723</v>
      </c>
      <c r="BR17" s="155">
        <f t="shared" si="23"/>
        <v>1.6456868413659522</v>
      </c>
      <c r="BS17" s="155">
        <f t="shared" si="24"/>
        <v>1.4259206394637329</v>
      </c>
      <c r="BT17" s="155">
        <f t="shared" si="25"/>
        <v>0.54831850208382282</v>
      </c>
      <c r="BU17" s="155">
        <f t="shared" si="26"/>
        <v>0.63607871582181386</v>
      </c>
      <c r="BV17" s="155">
        <f t="shared" si="27"/>
        <v>1.6456868413659522</v>
      </c>
      <c r="BW17" s="155">
        <f t="shared" si="28"/>
        <v>0.62730269444801479</v>
      </c>
      <c r="BX17" s="155">
        <f t="shared" si="29"/>
        <v>2.4355287650078714</v>
      </c>
      <c r="BY17" s="155">
        <f t="shared" si="30"/>
        <v>0.37279807460784081</v>
      </c>
      <c r="BZ17" s="155">
        <f t="shared" si="31"/>
        <v>0.1972776471318588</v>
      </c>
      <c r="CA17" s="155">
        <f t="shared" si="32"/>
        <v>0.63607871582181386</v>
      </c>
      <c r="CB17" s="155">
        <f t="shared" si="33"/>
        <v>1.864721708153688</v>
      </c>
      <c r="CC17" s="155">
        <f t="shared" si="34"/>
        <v>0.15376320782010522</v>
      </c>
      <c r="CD17" s="155">
        <f t="shared" si="35"/>
        <v>0.28503786086984984</v>
      </c>
    </row>
    <row r="18" spans="1:82" x14ac:dyDescent="0.3">
      <c r="A18" s="4" t="s">
        <v>4</v>
      </c>
      <c r="B18" s="3"/>
      <c r="C18" s="226">
        <v>0</v>
      </c>
      <c r="D18" s="82">
        <v>0</v>
      </c>
      <c r="E18" s="82">
        <v>0</v>
      </c>
      <c r="F18" s="233">
        <v>0</v>
      </c>
      <c r="G18" s="82">
        <v>0</v>
      </c>
      <c r="H18" s="233">
        <v>0</v>
      </c>
      <c r="I18" s="233">
        <v>0</v>
      </c>
      <c r="J18" s="233">
        <v>0</v>
      </c>
      <c r="K18" s="82">
        <v>0</v>
      </c>
      <c r="L18" s="233">
        <v>0</v>
      </c>
      <c r="M18" s="233">
        <v>0</v>
      </c>
      <c r="N18" s="233">
        <v>5</v>
      </c>
      <c r="O18" s="233">
        <v>0</v>
      </c>
      <c r="P18" s="82">
        <v>0</v>
      </c>
      <c r="Q18" s="82">
        <v>0</v>
      </c>
      <c r="R18" s="82">
        <v>0</v>
      </c>
      <c r="S18" s="82">
        <v>3</v>
      </c>
      <c r="T18" s="226">
        <v>0</v>
      </c>
      <c r="U18" s="82">
        <v>0</v>
      </c>
      <c r="V18" s="82">
        <v>0</v>
      </c>
      <c r="W18" s="233">
        <v>0</v>
      </c>
      <c r="X18" s="82">
        <v>2</v>
      </c>
      <c r="Y18" s="82">
        <v>0</v>
      </c>
      <c r="Z18" s="233">
        <v>0</v>
      </c>
      <c r="AA18" s="233">
        <v>0</v>
      </c>
      <c r="AB18" s="233">
        <v>0</v>
      </c>
      <c r="AC18" s="233">
        <v>0</v>
      </c>
      <c r="AD18" s="233">
        <v>0</v>
      </c>
      <c r="AE18" s="233">
        <v>0</v>
      </c>
      <c r="AF18" s="255">
        <v>15</v>
      </c>
      <c r="AG18" s="82">
        <v>0</v>
      </c>
      <c r="AH18" s="233">
        <v>0</v>
      </c>
      <c r="AI18" s="25"/>
      <c r="AJ18" s="21"/>
      <c r="AK18" s="21"/>
      <c r="AL18" s="21"/>
      <c r="AM18" s="21"/>
      <c r="AN18" s="21">
        <f t="shared" si="1"/>
        <v>0.78125</v>
      </c>
      <c r="AO18" s="21">
        <f t="shared" si="1"/>
        <v>0.78125</v>
      </c>
      <c r="AP18" s="21">
        <f t="shared" si="2"/>
        <v>2.8024686697912058</v>
      </c>
      <c r="AQ18" s="21">
        <f t="shared" si="3"/>
        <v>-4.8236873395824116</v>
      </c>
      <c r="AR18" s="21">
        <f t="shared" si="3"/>
        <v>-4.8236873395824116</v>
      </c>
      <c r="AS18" s="21">
        <f t="shared" si="4"/>
        <v>6.3861873395824116</v>
      </c>
      <c r="AT18" s="21">
        <f t="shared" si="4"/>
        <v>6.3861873395824116</v>
      </c>
      <c r="AU18" s="21"/>
      <c r="AV18" s="3" t="s">
        <v>4</v>
      </c>
      <c r="AY18" s="155">
        <f t="shared" si="5"/>
        <v>0.27877207278759908</v>
      </c>
      <c r="AZ18" s="155">
        <f t="shared" si="6"/>
        <v>0.27877207278759908</v>
      </c>
      <c r="BA18" s="155">
        <f t="shared" si="7"/>
        <v>0.27877207278759908</v>
      </c>
      <c r="BB18" s="155">
        <f t="shared" si="8"/>
        <v>0.27877207278759908</v>
      </c>
      <c r="BC18" s="155">
        <f t="shared" si="9"/>
        <v>0.27877207278759908</v>
      </c>
      <c r="BD18" s="155">
        <f t="shared" si="10"/>
        <v>0.27877207278759908</v>
      </c>
      <c r="BE18" s="155">
        <f t="shared" si="11"/>
        <v>0.27877207278759908</v>
      </c>
      <c r="BF18" s="155">
        <f t="shared" si="12"/>
        <v>0.27877207278759908</v>
      </c>
      <c r="BG18" s="155">
        <f t="shared" si="13"/>
        <v>0.27877207278759908</v>
      </c>
      <c r="BH18" s="155">
        <f t="shared" si="14"/>
        <v>0.27877207278759908</v>
      </c>
      <c r="BI18" s="155">
        <f t="shared" si="15"/>
        <v>0.27877207278759908</v>
      </c>
      <c r="BJ18" s="155">
        <f t="shared" si="16"/>
        <v>1.5053691930530351</v>
      </c>
      <c r="BK18" s="155">
        <f t="shared" si="17"/>
        <v>0.27877207278759908</v>
      </c>
      <c r="BL18" s="155">
        <f t="shared" si="18"/>
        <v>0.27877207278759908</v>
      </c>
      <c r="BM18" s="155">
        <f t="shared" si="19"/>
        <v>0.27877207278759908</v>
      </c>
      <c r="BN18" s="155">
        <f t="shared" si="20"/>
        <v>0.27877207278759908</v>
      </c>
      <c r="BO18" s="155">
        <f t="shared" si="21"/>
        <v>0.79171268671678141</v>
      </c>
      <c r="BP18" s="155">
        <f t="shared" si="22"/>
        <v>0.27877207278759908</v>
      </c>
      <c r="BQ18" s="155">
        <f t="shared" si="23"/>
        <v>0.27877207278759908</v>
      </c>
      <c r="BR18" s="155">
        <f t="shared" si="23"/>
        <v>0.27877207278759908</v>
      </c>
      <c r="BS18" s="155">
        <f t="shared" si="24"/>
        <v>0.27877207278759908</v>
      </c>
      <c r="BT18" s="155">
        <f t="shared" si="25"/>
        <v>0.43488443354865458</v>
      </c>
      <c r="BU18" s="155">
        <f t="shared" si="26"/>
        <v>0.27877207278759908</v>
      </c>
      <c r="BV18" s="155">
        <f t="shared" si="27"/>
        <v>0.27877207278759908</v>
      </c>
      <c r="BW18" s="155">
        <f t="shared" si="28"/>
        <v>0.27877207278759908</v>
      </c>
      <c r="BX18" s="155">
        <f t="shared" si="29"/>
        <v>0.27877207278759908</v>
      </c>
      <c r="BY18" s="155">
        <f t="shared" si="30"/>
        <v>0.27877207278759908</v>
      </c>
      <c r="BZ18" s="155">
        <f t="shared" si="31"/>
        <v>0.27877207278759908</v>
      </c>
      <c r="CA18" s="155">
        <f t="shared" si="32"/>
        <v>0.27877207278759908</v>
      </c>
      <c r="CB18" s="155">
        <f t="shared" si="33"/>
        <v>5.0736517247343036</v>
      </c>
      <c r="CC18" s="155">
        <f t="shared" si="34"/>
        <v>0.27877207278759908</v>
      </c>
      <c r="CD18" s="155">
        <f t="shared" si="35"/>
        <v>0.27877207278759908</v>
      </c>
    </row>
    <row r="19" spans="1:82" x14ac:dyDescent="0.3">
      <c r="A19" s="98" t="s">
        <v>100</v>
      </c>
      <c r="B19" s="3"/>
      <c r="C19" s="226">
        <v>2</v>
      </c>
      <c r="D19" s="82">
        <v>1</v>
      </c>
      <c r="E19" s="82">
        <v>2</v>
      </c>
      <c r="F19" s="233">
        <v>1</v>
      </c>
      <c r="G19" s="82">
        <v>0</v>
      </c>
      <c r="H19" s="233">
        <v>0</v>
      </c>
      <c r="I19" s="233">
        <v>2</v>
      </c>
      <c r="J19" s="233">
        <v>1</v>
      </c>
      <c r="K19" s="82">
        <v>1</v>
      </c>
      <c r="L19" s="233">
        <v>1</v>
      </c>
      <c r="M19" s="233">
        <v>0</v>
      </c>
      <c r="N19" s="233">
        <v>2</v>
      </c>
      <c r="O19" s="233">
        <v>1</v>
      </c>
      <c r="P19" s="82">
        <v>3</v>
      </c>
      <c r="Q19" s="82">
        <v>1</v>
      </c>
      <c r="R19" s="82">
        <v>0</v>
      </c>
      <c r="S19" s="82">
        <v>0</v>
      </c>
      <c r="T19" s="226">
        <v>1</v>
      </c>
      <c r="U19" s="82">
        <v>1</v>
      </c>
      <c r="V19" s="82">
        <v>1</v>
      </c>
      <c r="W19" s="233">
        <v>0</v>
      </c>
      <c r="X19" s="82">
        <v>1</v>
      </c>
      <c r="Y19" s="82">
        <v>1</v>
      </c>
      <c r="Z19" s="233">
        <v>8</v>
      </c>
      <c r="AA19" s="233">
        <v>0.5</v>
      </c>
      <c r="AB19" s="233">
        <v>5</v>
      </c>
      <c r="AC19" s="233">
        <v>0</v>
      </c>
      <c r="AD19" s="233">
        <v>1</v>
      </c>
      <c r="AE19" s="233">
        <v>2</v>
      </c>
      <c r="AF19" s="255">
        <v>2</v>
      </c>
      <c r="AG19" s="82">
        <v>1</v>
      </c>
      <c r="AH19" s="233">
        <v>0</v>
      </c>
      <c r="AI19" s="25"/>
      <c r="AJ19" s="21"/>
      <c r="AK19" s="21"/>
      <c r="AL19" s="21"/>
      <c r="AM19" s="21"/>
      <c r="AN19" s="21">
        <f t="shared" si="1"/>
        <v>1.328125</v>
      </c>
      <c r="AO19" s="21">
        <f t="shared" si="1"/>
        <v>1.328125</v>
      </c>
      <c r="AP19" s="21">
        <f t="shared" si="2"/>
        <v>1.6044764747619442</v>
      </c>
      <c r="AQ19" s="21">
        <f t="shared" si="3"/>
        <v>-1.8808279495238884</v>
      </c>
      <c r="AR19" s="21">
        <f t="shared" si="3"/>
        <v>-1.8808279495238884</v>
      </c>
      <c r="AS19" s="21">
        <f t="shared" si="4"/>
        <v>4.5370779495238889</v>
      </c>
      <c r="AT19" s="21">
        <f t="shared" si="4"/>
        <v>4.5370779495238889</v>
      </c>
      <c r="AU19" s="21"/>
      <c r="AV19" s="3" t="s">
        <v>100</v>
      </c>
      <c r="AY19" s="155">
        <f t="shared" si="5"/>
        <v>0.41875029679053782</v>
      </c>
      <c r="AZ19" s="155">
        <f t="shared" si="6"/>
        <v>0.20450595889770451</v>
      </c>
      <c r="BA19" s="155">
        <f t="shared" si="7"/>
        <v>0.41875029679053782</v>
      </c>
      <c r="BB19" s="155">
        <f t="shared" si="8"/>
        <v>0.20450595889770451</v>
      </c>
      <c r="BC19" s="155">
        <f t="shared" si="9"/>
        <v>0.8277622145859469</v>
      </c>
      <c r="BD19" s="155">
        <f t="shared" si="10"/>
        <v>0.8277622145859469</v>
      </c>
      <c r="BE19" s="155">
        <f t="shared" si="11"/>
        <v>0.41875029679053782</v>
      </c>
      <c r="BF19" s="155">
        <f t="shared" si="12"/>
        <v>0.20450595889770451</v>
      </c>
      <c r="BG19" s="155">
        <f t="shared" si="13"/>
        <v>0.20450595889770451</v>
      </c>
      <c r="BH19" s="155">
        <f t="shared" si="14"/>
        <v>0.20450595889770451</v>
      </c>
      <c r="BI19" s="155">
        <f t="shared" si="15"/>
        <v>0.8277622145859469</v>
      </c>
      <c r="BJ19" s="155">
        <f t="shared" si="16"/>
        <v>0.41875029679053782</v>
      </c>
      <c r="BK19" s="155">
        <f t="shared" si="17"/>
        <v>0.20450595889770451</v>
      </c>
      <c r="BL19" s="155">
        <f t="shared" si="18"/>
        <v>1.04200655247878</v>
      </c>
      <c r="BM19" s="155">
        <f t="shared" si="19"/>
        <v>0.20450595889770451</v>
      </c>
      <c r="BN19" s="155">
        <f t="shared" si="20"/>
        <v>0.8277622145859469</v>
      </c>
      <c r="BO19" s="155">
        <f t="shared" si="21"/>
        <v>0.8277622145859469</v>
      </c>
      <c r="BP19" s="155">
        <f t="shared" si="22"/>
        <v>0.20450595889770451</v>
      </c>
      <c r="BQ19" s="155">
        <f t="shared" si="23"/>
        <v>0.20450595889770451</v>
      </c>
      <c r="BR19" s="155">
        <f t="shared" si="23"/>
        <v>0.20450595889770451</v>
      </c>
      <c r="BS19" s="155">
        <f t="shared" si="24"/>
        <v>0.8277622145859469</v>
      </c>
      <c r="BT19" s="155">
        <f t="shared" si="25"/>
        <v>0.20450595889770451</v>
      </c>
      <c r="BU19" s="155">
        <f t="shared" si="26"/>
        <v>0.20450595889770451</v>
      </c>
      <c r="BV19" s="155">
        <f t="shared" si="27"/>
        <v>4.158287830919992</v>
      </c>
      <c r="BW19" s="155">
        <f t="shared" si="28"/>
        <v>0.5161340867418257</v>
      </c>
      <c r="BX19" s="155">
        <f t="shared" si="29"/>
        <v>2.2885190638552646</v>
      </c>
      <c r="BY19" s="155">
        <f t="shared" si="30"/>
        <v>0.8277622145859469</v>
      </c>
      <c r="BZ19" s="155">
        <f t="shared" si="31"/>
        <v>0.20450595889770451</v>
      </c>
      <c r="CA19" s="155">
        <f t="shared" si="32"/>
        <v>0.41875029679053782</v>
      </c>
      <c r="CB19" s="155">
        <f t="shared" si="33"/>
        <v>0.41875029679053782</v>
      </c>
      <c r="CC19" s="155">
        <f t="shared" si="34"/>
        <v>0.20450595889770451</v>
      </c>
      <c r="CD19" s="155">
        <f t="shared" si="35"/>
        <v>0.8277622145859469</v>
      </c>
    </row>
    <row r="20" spans="1:82" x14ac:dyDescent="0.3">
      <c r="A20" s="98" t="s">
        <v>101</v>
      </c>
      <c r="B20" s="3"/>
      <c r="C20" s="226">
        <v>0</v>
      </c>
      <c r="D20" s="82">
        <v>0</v>
      </c>
      <c r="E20" s="82">
        <v>0</v>
      </c>
      <c r="F20" s="233">
        <v>0</v>
      </c>
      <c r="G20" s="82">
        <v>0</v>
      </c>
      <c r="H20" s="233">
        <v>0</v>
      </c>
      <c r="I20" s="233">
        <v>0</v>
      </c>
      <c r="J20" s="233">
        <v>0</v>
      </c>
      <c r="K20" s="82">
        <v>0</v>
      </c>
      <c r="L20" s="233">
        <v>0</v>
      </c>
      <c r="M20" s="233">
        <v>0</v>
      </c>
      <c r="N20" s="233">
        <v>0</v>
      </c>
      <c r="O20" s="233">
        <v>0</v>
      </c>
      <c r="P20" s="82">
        <v>0</v>
      </c>
      <c r="Q20" s="82">
        <v>0</v>
      </c>
      <c r="R20" s="82">
        <v>0</v>
      </c>
      <c r="S20" s="82">
        <v>3</v>
      </c>
      <c r="T20" s="226">
        <v>0</v>
      </c>
      <c r="U20" s="82">
        <v>2</v>
      </c>
      <c r="V20" s="82">
        <v>0</v>
      </c>
      <c r="W20" s="233">
        <v>0</v>
      </c>
      <c r="X20" s="82">
        <v>0</v>
      </c>
      <c r="Y20" s="82">
        <v>0</v>
      </c>
      <c r="Z20" s="233">
        <v>0</v>
      </c>
      <c r="AA20" s="233">
        <v>0</v>
      </c>
      <c r="AB20" s="233">
        <v>0</v>
      </c>
      <c r="AC20" s="233">
        <v>0</v>
      </c>
      <c r="AD20" s="233">
        <v>0</v>
      </c>
      <c r="AE20" s="233">
        <v>0</v>
      </c>
      <c r="AF20" s="261">
        <v>2</v>
      </c>
      <c r="AG20" s="82">
        <v>0</v>
      </c>
      <c r="AH20" s="233">
        <v>0</v>
      </c>
      <c r="AI20" s="25"/>
      <c r="AJ20" s="21"/>
      <c r="AK20" s="21"/>
      <c r="AL20" s="21"/>
      <c r="AM20" s="21"/>
      <c r="AN20" s="21">
        <f t="shared" si="1"/>
        <v>0.21875</v>
      </c>
      <c r="AO20" s="21">
        <f t="shared" si="1"/>
        <v>0.21875</v>
      </c>
      <c r="AP20" s="21">
        <f t="shared" si="2"/>
        <v>0.70639361228982733</v>
      </c>
      <c r="AQ20" s="21">
        <f t="shared" si="3"/>
        <v>-1.1940372245796547</v>
      </c>
      <c r="AR20" s="21">
        <f t="shared" si="3"/>
        <v>-1.1940372245796547</v>
      </c>
      <c r="AS20" s="21">
        <f t="shared" si="4"/>
        <v>1.6315372245796547</v>
      </c>
      <c r="AT20" s="21">
        <f t="shared" si="4"/>
        <v>1.6315372245796547</v>
      </c>
      <c r="AU20" s="21"/>
      <c r="AV20" s="3" t="s">
        <v>101</v>
      </c>
      <c r="AY20" s="155">
        <f t="shared" si="5"/>
        <v>0.30967154316543949</v>
      </c>
      <c r="AZ20" s="155">
        <f t="shared" si="6"/>
        <v>0.30967154316543949</v>
      </c>
      <c r="BA20" s="155">
        <f t="shared" si="7"/>
        <v>0.30967154316543949</v>
      </c>
      <c r="BB20" s="155">
        <f t="shared" si="8"/>
        <v>0.30967154316543949</v>
      </c>
      <c r="BC20" s="155">
        <f t="shared" si="9"/>
        <v>0.30967154316543949</v>
      </c>
      <c r="BD20" s="155">
        <f t="shared" si="10"/>
        <v>0.30967154316543949</v>
      </c>
      <c r="BE20" s="155">
        <f t="shared" si="11"/>
        <v>0.30967154316543949</v>
      </c>
      <c r="BF20" s="155">
        <f t="shared" si="12"/>
        <v>0.30967154316543949</v>
      </c>
      <c r="BG20" s="155">
        <f t="shared" si="13"/>
        <v>0.30967154316543949</v>
      </c>
      <c r="BH20" s="155">
        <f t="shared" si="14"/>
        <v>0.30967154316543949</v>
      </c>
      <c r="BI20" s="155">
        <f t="shared" si="15"/>
        <v>0.30967154316543949</v>
      </c>
      <c r="BJ20" s="155">
        <f t="shared" si="16"/>
        <v>0.30967154316543949</v>
      </c>
      <c r="BK20" s="155">
        <f t="shared" si="17"/>
        <v>0.30967154316543949</v>
      </c>
      <c r="BL20" s="155">
        <f t="shared" si="18"/>
        <v>0.30967154316543949</v>
      </c>
      <c r="BM20" s="155">
        <f t="shared" si="19"/>
        <v>0.30967154316543949</v>
      </c>
      <c r="BN20" s="155">
        <f t="shared" si="20"/>
        <v>0.30967154316543949</v>
      </c>
      <c r="BO20" s="155">
        <f t="shared" si="21"/>
        <v>3.9372524773891593</v>
      </c>
      <c r="BP20" s="155">
        <f t="shared" si="22"/>
        <v>0.30967154316543949</v>
      </c>
      <c r="BQ20" s="155">
        <f t="shared" si="23"/>
        <v>2.5216111372042929</v>
      </c>
      <c r="BR20" s="155">
        <f t="shared" si="23"/>
        <v>0.30967154316543949</v>
      </c>
      <c r="BS20" s="155">
        <f t="shared" si="24"/>
        <v>0.30967154316543949</v>
      </c>
      <c r="BT20" s="155">
        <f t="shared" si="25"/>
        <v>0.30967154316543949</v>
      </c>
      <c r="BU20" s="155">
        <f t="shared" si="26"/>
        <v>0.30967154316543949</v>
      </c>
      <c r="BV20" s="155">
        <f t="shared" si="27"/>
        <v>0.30967154316543949</v>
      </c>
      <c r="BW20" s="155">
        <f t="shared" si="28"/>
        <v>0.30967154316543949</v>
      </c>
      <c r="BX20" s="155">
        <f t="shared" si="29"/>
        <v>0.30967154316543949</v>
      </c>
      <c r="BY20" s="155">
        <f t="shared" si="30"/>
        <v>0.30967154316543949</v>
      </c>
      <c r="BZ20" s="155">
        <f t="shared" si="31"/>
        <v>0.30967154316543949</v>
      </c>
      <c r="CA20" s="155">
        <f t="shared" si="32"/>
        <v>0.30967154316543949</v>
      </c>
      <c r="CB20" s="155">
        <f t="shared" si="33"/>
        <v>2.5216111372042929</v>
      </c>
      <c r="CC20" s="155">
        <f t="shared" si="34"/>
        <v>0.30967154316543949</v>
      </c>
      <c r="CD20" s="155">
        <f t="shared" si="35"/>
        <v>0.30967154316543949</v>
      </c>
    </row>
    <row r="21" spans="1:82" x14ac:dyDescent="0.3">
      <c r="A21" s="98" t="s">
        <v>97</v>
      </c>
      <c r="B21" s="28"/>
      <c r="C21" s="226">
        <v>1</v>
      </c>
      <c r="D21" s="82">
        <v>1</v>
      </c>
      <c r="E21" s="82">
        <v>0</v>
      </c>
      <c r="F21" s="233">
        <v>0</v>
      </c>
      <c r="G21" s="82">
        <v>0</v>
      </c>
      <c r="H21" s="233">
        <v>1</v>
      </c>
      <c r="I21" s="233">
        <v>0</v>
      </c>
      <c r="J21" s="233">
        <v>1</v>
      </c>
      <c r="K21" s="82">
        <v>2</v>
      </c>
      <c r="L21" s="233">
        <v>2</v>
      </c>
      <c r="M21" s="233">
        <v>0</v>
      </c>
      <c r="N21" s="233">
        <v>0</v>
      </c>
      <c r="O21" s="233">
        <v>1</v>
      </c>
      <c r="P21" s="82">
        <v>0</v>
      </c>
      <c r="Q21" s="82">
        <v>0</v>
      </c>
      <c r="R21" s="82">
        <v>1</v>
      </c>
      <c r="S21" s="82">
        <v>0</v>
      </c>
      <c r="T21" s="226">
        <v>1</v>
      </c>
      <c r="U21" s="82">
        <v>1</v>
      </c>
      <c r="V21" s="82">
        <v>1</v>
      </c>
      <c r="W21" s="233">
        <v>0</v>
      </c>
      <c r="X21" s="82">
        <v>2</v>
      </c>
      <c r="Y21" s="82">
        <v>1</v>
      </c>
      <c r="Z21" s="233">
        <v>0</v>
      </c>
      <c r="AA21" s="233">
        <v>1</v>
      </c>
      <c r="AB21" s="233">
        <v>2</v>
      </c>
      <c r="AC21" s="233">
        <v>0</v>
      </c>
      <c r="AD21" s="233">
        <v>1</v>
      </c>
      <c r="AE21" s="233">
        <v>0</v>
      </c>
      <c r="AF21" s="261">
        <v>2</v>
      </c>
      <c r="AG21" s="82">
        <v>1</v>
      </c>
      <c r="AH21" s="233">
        <v>0</v>
      </c>
      <c r="AI21" s="24"/>
      <c r="AJ21" s="21"/>
      <c r="AK21" s="21"/>
      <c r="AL21" s="21"/>
      <c r="AM21" s="21"/>
      <c r="AN21" s="21">
        <f t="shared" si="1"/>
        <v>0.71875</v>
      </c>
      <c r="AO21" s="21">
        <f t="shared" si="1"/>
        <v>0.71875</v>
      </c>
      <c r="AP21" s="21">
        <f t="shared" si="2"/>
        <v>0.72886898685566259</v>
      </c>
      <c r="AQ21" s="21">
        <f t="shared" si="3"/>
        <v>-0.73898797371132519</v>
      </c>
      <c r="AR21" s="21">
        <f t="shared" si="3"/>
        <v>-0.73898797371132519</v>
      </c>
      <c r="AS21" s="21">
        <f t="shared" si="4"/>
        <v>2.1764879737113252</v>
      </c>
      <c r="AT21" s="21">
        <f t="shared" si="4"/>
        <v>2.1764879737113252</v>
      </c>
      <c r="AU21" s="21"/>
      <c r="AV21" s="200" t="s">
        <v>97</v>
      </c>
      <c r="AY21" s="155">
        <f t="shared" si="5"/>
        <v>0.38587181657064484</v>
      </c>
      <c r="AZ21" s="155">
        <f t="shared" si="6"/>
        <v>0.38587181657064484</v>
      </c>
      <c r="BA21" s="155">
        <f t="shared" si="7"/>
        <v>0.98611686456942582</v>
      </c>
      <c r="BB21" s="155">
        <f t="shared" si="8"/>
        <v>0.98611686456942582</v>
      </c>
      <c r="BC21" s="155">
        <f t="shared" si="9"/>
        <v>0.98611686456942582</v>
      </c>
      <c r="BD21" s="155">
        <f t="shared" si="10"/>
        <v>0.38587181657064484</v>
      </c>
      <c r="BE21" s="155">
        <f t="shared" si="11"/>
        <v>0.98611686456942582</v>
      </c>
      <c r="BF21" s="155">
        <f t="shared" si="12"/>
        <v>0.38587181657064484</v>
      </c>
      <c r="BG21" s="155">
        <f t="shared" si="13"/>
        <v>1.7578604977107155</v>
      </c>
      <c r="BH21" s="155">
        <f t="shared" si="14"/>
        <v>1.7578604977107155</v>
      </c>
      <c r="BI21" s="155">
        <f t="shared" si="15"/>
        <v>0.98611686456942582</v>
      </c>
      <c r="BJ21" s="155">
        <f t="shared" si="16"/>
        <v>0.98611686456942582</v>
      </c>
      <c r="BK21" s="155">
        <f t="shared" si="17"/>
        <v>0.38587181657064484</v>
      </c>
      <c r="BL21" s="155">
        <f t="shared" si="18"/>
        <v>0.98611686456942582</v>
      </c>
      <c r="BM21" s="155">
        <f t="shared" si="19"/>
        <v>0.98611686456942582</v>
      </c>
      <c r="BN21" s="155">
        <f t="shared" si="20"/>
        <v>0.38587181657064484</v>
      </c>
      <c r="BO21" s="155">
        <f t="shared" si="21"/>
        <v>0.98611686456942582</v>
      </c>
      <c r="BP21" s="155">
        <f t="shared" si="22"/>
        <v>0.38587181657064484</v>
      </c>
      <c r="BQ21" s="155">
        <f t="shared" si="23"/>
        <v>0.38587181657064484</v>
      </c>
      <c r="BR21" s="155">
        <f t="shared" si="23"/>
        <v>0.38587181657064484</v>
      </c>
      <c r="BS21" s="155">
        <f t="shared" si="24"/>
        <v>0.98611686456942582</v>
      </c>
      <c r="BT21" s="155">
        <f t="shared" si="25"/>
        <v>1.7578604977107155</v>
      </c>
      <c r="BU21" s="155">
        <f t="shared" si="26"/>
        <v>0.38587181657064484</v>
      </c>
      <c r="BV21" s="155">
        <f t="shared" si="27"/>
        <v>0.98611686456942582</v>
      </c>
      <c r="BW21" s="155">
        <f t="shared" si="28"/>
        <v>0.38587181657064484</v>
      </c>
      <c r="BX21" s="155">
        <f t="shared" si="29"/>
        <v>1.7578604977107155</v>
      </c>
      <c r="BY21" s="155">
        <f t="shared" si="30"/>
        <v>0.98611686456942582</v>
      </c>
      <c r="BZ21" s="155">
        <f t="shared" si="31"/>
        <v>0.38587181657064484</v>
      </c>
      <c r="CA21" s="155">
        <f t="shared" si="32"/>
        <v>0.98611686456942582</v>
      </c>
      <c r="CB21" s="155">
        <f t="shared" si="33"/>
        <v>1.7578604977107155</v>
      </c>
      <c r="CC21" s="155">
        <f t="shared" si="34"/>
        <v>0.38587181657064484</v>
      </c>
      <c r="CD21" s="155">
        <f t="shared" si="35"/>
        <v>0.98611686456942582</v>
      </c>
    </row>
    <row r="22" spans="1:82" x14ac:dyDescent="0.3">
      <c r="A22" s="98" t="s">
        <v>98</v>
      </c>
      <c r="B22" s="3"/>
      <c r="C22" s="226">
        <v>0</v>
      </c>
      <c r="D22" s="82">
        <v>0</v>
      </c>
      <c r="E22" s="82">
        <v>0</v>
      </c>
      <c r="F22" s="233">
        <v>0</v>
      </c>
      <c r="G22" s="82">
        <v>0</v>
      </c>
      <c r="H22" s="233">
        <v>0</v>
      </c>
      <c r="I22" s="233">
        <v>0</v>
      </c>
      <c r="J22" s="233">
        <v>0</v>
      </c>
      <c r="K22" s="82">
        <v>0</v>
      </c>
      <c r="L22" s="233">
        <v>0</v>
      </c>
      <c r="M22" s="233">
        <v>0</v>
      </c>
      <c r="N22" s="233">
        <v>0</v>
      </c>
      <c r="O22" s="233">
        <v>0</v>
      </c>
      <c r="P22" s="82">
        <v>0</v>
      </c>
      <c r="Q22" s="82">
        <v>0</v>
      </c>
      <c r="R22" s="82">
        <v>0</v>
      </c>
      <c r="S22" s="82">
        <v>0</v>
      </c>
      <c r="T22" s="226">
        <v>0</v>
      </c>
      <c r="U22" s="82">
        <v>0</v>
      </c>
      <c r="V22" s="82">
        <v>0</v>
      </c>
      <c r="W22" s="233">
        <v>0</v>
      </c>
      <c r="X22" s="82">
        <v>1</v>
      </c>
      <c r="Y22" s="82">
        <v>0</v>
      </c>
      <c r="Z22" s="233">
        <v>0</v>
      </c>
      <c r="AA22" s="233">
        <v>0</v>
      </c>
      <c r="AB22" s="233">
        <v>0</v>
      </c>
      <c r="AC22" s="233">
        <v>0</v>
      </c>
      <c r="AD22" s="233">
        <v>0</v>
      </c>
      <c r="AE22" s="233">
        <v>0</v>
      </c>
      <c r="AF22" s="255">
        <v>0</v>
      </c>
      <c r="AG22" s="82">
        <v>1</v>
      </c>
      <c r="AH22" s="233">
        <v>0</v>
      </c>
      <c r="AI22" s="25"/>
      <c r="AJ22" s="21"/>
      <c r="AK22" s="21"/>
      <c r="AL22" s="21"/>
      <c r="AM22" s="21"/>
      <c r="AN22" s="21">
        <f t="shared" si="1"/>
        <v>6.25E-2</v>
      </c>
      <c r="AO22" s="21">
        <f t="shared" si="1"/>
        <v>6.25E-2</v>
      </c>
      <c r="AP22" s="21">
        <f t="shared" si="2"/>
        <v>0.24593468841898236</v>
      </c>
      <c r="AQ22" s="21">
        <f t="shared" si="3"/>
        <v>-0.42936937683796472</v>
      </c>
      <c r="AR22" s="21">
        <f t="shared" si="3"/>
        <v>-0.42936937683796472</v>
      </c>
      <c r="AS22" s="21">
        <f t="shared" si="4"/>
        <v>0.55436937683796472</v>
      </c>
      <c r="AT22" s="21">
        <f t="shared" si="4"/>
        <v>0.55436937683796472</v>
      </c>
      <c r="AU22" s="21"/>
      <c r="AV22" s="3" t="s">
        <v>98</v>
      </c>
      <c r="AY22" s="155">
        <f t="shared" si="5"/>
        <v>0.25413251136628179</v>
      </c>
      <c r="AZ22" s="155">
        <f t="shared" si="6"/>
        <v>0.25413251136628179</v>
      </c>
      <c r="BA22" s="155">
        <f t="shared" si="7"/>
        <v>0.25413251136628179</v>
      </c>
      <c r="BB22" s="155">
        <f t="shared" si="8"/>
        <v>0.25413251136628179</v>
      </c>
      <c r="BC22" s="155">
        <f t="shared" si="9"/>
        <v>0.25413251136628179</v>
      </c>
      <c r="BD22" s="155">
        <f t="shared" si="10"/>
        <v>0.25413251136628179</v>
      </c>
      <c r="BE22" s="155">
        <f t="shared" si="11"/>
        <v>0.25413251136628179</v>
      </c>
      <c r="BF22" s="155">
        <f t="shared" si="12"/>
        <v>0.25413251136628179</v>
      </c>
      <c r="BG22" s="155">
        <f t="shared" si="13"/>
        <v>0.25413251136628179</v>
      </c>
      <c r="BH22" s="155">
        <f t="shared" si="14"/>
        <v>0.25413251136628179</v>
      </c>
      <c r="BI22" s="155">
        <f t="shared" si="15"/>
        <v>0.25413251136628179</v>
      </c>
      <c r="BJ22" s="155">
        <f t="shared" si="16"/>
        <v>0.25413251136628179</v>
      </c>
      <c r="BK22" s="155">
        <f t="shared" si="17"/>
        <v>0.25413251136628179</v>
      </c>
      <c r="BL22" s="155">
        <f t="shared" si="18"/>
        <v>0.25413251136628179</v>
      </c>
      <c r="BM22" s="155">
        <f t="shared" si="19"/>
        <v>0.25413251136628179</v>
      </c>
      <c r="BN22" s="155">
        <f t="shared" si="20"/>
        <v>0.25413251136628179</v>
      </c>
      <c r="BO22" s="155">
        <f t="shared" si="21"/>
        <v>0.25413251136628179</v>
      </c>
      <c r="BP22" s="155">
        <f t="shared" si="22"/>
        <v>0.25413251136628179</v>
      </c>
      <c r="BQ22" s="155">
        <f t="shared" si="23"/>
        <v>0.25413251136628179</v>
      </c>
      <c r="BR22" s="155">
        <f t="shared" si="23"/>
        <v>0.25413251136628179</v>
      </c>
      <c r="BS22" s="155">
        <f t="shared" si="24"/>
        <v>0.25413251136628179</v>
      </c>
      <c r="BT22" s="155">
        <f t="shared" si="25"/>
        <v>3.8119876704942266</v>
      </c>
      <c r="BU22" s="155">
        <f t="shared" si="26"/>
        <v>0.25413251136628179</v>
      </c>
      <c r="BV22" s="155">
        <f t="shared" si="27"/>
        <v>0.25413251136628179</v>
      </c>
      <c r="BW22" s="155">
        <f t="shared" si="28"/>
        <v>0.25413251136628179</v>
      </c>
      <c r="BX22" s="155">
        <f t="shared" si="29"/>
        <v>0.25413251136628179</v>
      </c>
      <c r="BY22" s="155">
        <f t="shared" si="30"/>
        <v>0.25413251136628179</v>
      </c>
      <c r="BZ22" s="155">
        <f t="shared" si="31"/>
        <v>0.25413251136628179</v>
      </c>
      <c r="CA22" s="155">
        <f t="shared" si="32"/>
        <v>0.25413251136628179</v>
      </c>
      <c r="CB22" s="155">
        <f t="shared" si="33"/>
        <v>0.25413251136628179</v>
      </c>
      <c r="CC22" s="155">
        <f t="shared" si="34"/>
        <v>3.8119876704942266</v>
      </c>
      <c r="CD22" s="155">
        <f t="shared" si="35"/>
        <v>0.25413251136628179</v>
      </c>
    </row>
    <row r="23" spans="1:82" x14ac:dyDescent="0.3">
      <c r="A23" s="98" t="s">
        <v>102</v>
      </c>
      <c r="B23" s="3"/>
      <c r="C23" s="226">
        <v>0</v>
      </c>
      <c r="D23" s="82">
        <v>0</v>
      </c>
      <c r="E23" s="82">
        <v>0</v>
      </c>
      <c r="F23" s="233">
        <v>0</v>
      </c>
      <c r="G23" s="82">
        <v>0</v>
      </c>
      <c r="H23" s="233">
        <v>0</v>
      </c>
      <c r="I23" s="233">
        <v>0</v>
      </c>
      <c r="J23" s="233">
        <v>0</v>
      </c>
      <c r="K23" s="82">
        <v>0</v>
      </c>
      <c r="L23" s="233">
        <v>0</v>
      </c>
      <c r="M23" s="233">
        <v>0</v>
      </c>
      <c r="N23" s="233">
        <v>0</v>
      </c>
      <c r="O23" s="233">
        <v>0</v>
      </c>
      <c r="P23" s="82">
        <v>0</v>
      </c>
      <c r="Q23" s="82">
        <v>0</v>
      </c>
      <c r="R23" s="82">
        <v>0</v>
      </c>
      <c r="S23" s="82">
        <v>0</v>
      </c>
      <c r="T23" s="226">
        <v>0</v>
      </c>
      <c r="U23" s="82">
        <v>0</v>
      </c>
      <c r="V23" s="82">
        <v>0</v>
      </c>
      <c r="W23" s="233">
        <v>0</v>
      </c>
      <c r="X23" s="82">
        <v>0</v>
      </c>
      <c r="Y23" s="82">
        <v>0</v>
      </c>
      <c r="Z23" s="233">
        <v>0</v>
      </c>
      <c r="AA23" s="233">
        <v>0</v>
      </c>
      <c r="AB23" s="233">
        <v>0</v>
      </c>
      <c r="AC23" s="233">
        <v>0</v>
      </c>
      <c r="AD23" s="233">
        <v>0</v>
      </c>
      <c r="AE23" s="233">
        <v>0</v>
      </c>
      <c r="AF23" s="255">
        <v>0</v>
      </c>
      <c r="AG23" s="82">
        <v>0</v>
      </c>
      <c r="AH23" s="233">
        <v>0</v>
      </c>
      <c r="AI23" s="24"/>
      <c r="AJ23" s="21"/>
      <c r="AK23" s="21"/>
      <c r="AL23" s="21"/>
      <c r="AM23" s="21"/>
      <c r="AN23" s="21">
        <f t="shared" si="1"/>
        <v>0</v>
      </c>
      <c r="AO23" s="21">
        <f t="shared" si="1"/>
        <v>0</v>
      </c>
      <c r="AP23" s="21">
        <f t="shared" si="2"/>
        <v>0</v>
      </c>
      <c r="AQ23" s="21">
        <f t="shared" si="3"/>
        <v>0</v>
      </c>
      <c r="AR23" s="21">
        <f t="shared" si="3"/>
        <v>0</v>
      </c>
      <c r="AS23" s="21">
        <f t="shared" si="4"/>
        <v>0</v>
      </c>
      <c r="AT23" s="21">
        <f t="shared" si="4"/>
        <v>0</v>
      </c>
      <c r="AU23" s="21"/>
      <c r="AV23" s="3" t="s">
        <v>102</v>
      </c>
      <c r="AY23" s="155"/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  <c r="BK23" s="155"/>
      <c r="BL23" s="155"/>
      <c r="BM23" s="155"/>
      <c r="BN23" s="155"/>
      <c r="BO23" s="155"/>
      <c r="BP23" s="155"/>
      <c r="BQ23" s="155"/>
      <c r="BR23" s="155"/>
      <c r="BS23" s="155"/>
      <c r="BT23" s="155"/>
      <c r="BU23" s="155"/>
      <c r="BV23" s="155"/>
      <c r="BW23" s="155"/>
      <c r="BX23" s="155"/>
      <c r="BY23" s="155"/>
      <c r="BZ23" s="155"/>
      <c r="CA23" s="155"/>
      <c r="CB23" s="155"/>
      <c r="CC23" s="155"/>
      <c r="CD23" s="155"/>
    </row>
    <row r="24" spans="1:82" x14ac:dyDescent="0.3">
      <c r="A24" s="98" t="s">
        <v>5</v>
      </c>
      <c r="B24" s="3"/>
      <c r="C24" s="226">
        <v>0</v>
      </c>
      <c r="D24" s="82">
        <v>0</v>
      </c>
      <c r="E24" s="82">
        <v>0</v>
      </c>
      <c r="F24" s="233">
        <v>0</v>
      </c>
      <c r="G24" s="82">
        <v>0</v>
      </c>
      <c r="H24" s="233">
        <v>0</v>
      </c>
      <c r="I24" s="233">
        <v>0</v>
      </c>
      <c r="J24" s="233">
        <v>0</v>
      </c>
      <c r="K24" s="82">
        <v>0</v>
      </c>
      <c r="L24" s="233">
        <v>0</v>
      </c>
      <c r="M24" s="233">
        <v>0</v>
      </c>
      <c r="N24" s="233">
        <v>0</v>
      </c>
      <c r="O24" s="233">
        <v>0</v>
      </c>
      <c r="P24" s="82">
        <v>0</v>
      </c>
      <c r="Q24" s="82">
        <v>0</v>
      </c>
      <c r="R24" s="82">
        <v>0</v>
      </c>
      <c r="S24" s="82">
        <v>0</v>
      </c>
      <c r="T24" s="226">
        <v>0</v>
      </c>
      <c r="U24" s="82">
        <v>0</v>
      </c>
      <c r="V24" s="82">
        <v>0</v>
      </c>
      <c r="W24" s="233">
        <v>0</v>
      </c>
      <c r="X24" s="82">
        <v>0</v>
      </c>
      <c r="Y24" s="82">
        <v>0</v>
      </c>
      <c r="Z24" s="233">
        <v>0</v>
      </c>
      <c r="AA24" s="233">
        <v>0</v>
      </c>
      <c r="AB24" s="233">
        <v>0</v>
      </c>
      <c r="AC24" s="233">
        <v>0</v>
      </c>
      <c r="AD24" s="233">
        <v>0</v>
      </c>
      <c r="AE24" s="233">
        <v>0</v>
      </c>
      <c r="AF24" s="255">
        <v>0</v>
      </c>
      <c r="AG24" s="82">
        <v>0</v>
      </c>
      <c r="AH24" s="233">
        <v>0</v>
      </c>
      <c r="AI24" s="32"/>
      <c r="AJ24" s="21"/>
      <c r="AK24" s="21"/>
      <c r="AL24" s="21"/>
      <c r="AM24" s="21"/>
      <c r="AN24" s="21">
        <f t="shared" si="1"/>
        <v>0</v>
      </c>
      <c r="AO24" s="21">
        <f t="shared" si="1"/>
        <v>0</v>
      </c>
      <c r="AP24" s="21">
        <f t="shared" si="2"/>
        <v>0</v>
      </c>
      <c r="AQ24" s="21">
        <f t="shared" si="3"/>
        <v>0</v>
      </c>
      <c r="AR24" s="21">
        <f t="shared" si="3"/>
        <v>0</v>
      </c>
      <c r="AS24" s="21">
        <f t="shared" si="4"/>
        <v>0</v>
      </c>
      <c r="AT24" s="21">
        <f t="shared" si="4"/>
        <v>0</v>
      </c>
      <c r="AU24" s="21"/>
      <c r="AV24" s="3" t="s">
        <v>5</v>
      </c>
      <c r="AY24" s="155"/>
      <c r="AZ24" s="155"/>
      <c r="BA24" s="155"/>
      <c r="BB24" s="155"/>
      <c r="BC24" s="155"/>
      <c r="BD24" s="155"/>
      <c r="BE24" s="155"/>
      <c r="BF24" s="155"/>
      <c r="BG24" s="155"/>
      <c r="BH24" s="155"/>
      <c r="BI24" s="155"/>
      <c r="BJ24" s="155"/>
      <c r="BK24" s="155"/>
      <c r="BL24" s="155"/>
      <c r="BM24" s="155"/>
      <c r="BN24" s="155"/>
      <c r="BO24" s="155"/>
      <c r="BP24" s="155"/>
      <c r="BQ24" s="155"/>
      <c r="BR24" s="155"/>
      <c r="BS24" s="155"/>
      <c r="BT24" s="155"/>
      <c r="BU24" s="155"/>
      <c r="BV24" s="155"/>
      <c r="BW24" s="155"/>
      <c r="BX24" s="155"/>
      <c r="BY24" s="155"/>
      <c r="BZ24" s="155"/>
      <c r="CA24" s="155"/>
      <c r="CB24" s="155"/>
      <c r="CC24" s="155"/>
      <c r="CD24" s="155"/>
    </row>
    <row r="25" spans="1:82" x14ac:dyDescent="0.3">
      <c r="A25" s="98" t="s">
        <v>103</v>
      </c>
      <c r="B25" s="3"/>
      <c r="C25" s="226">
        <v>0</v>
      </c>
      <c r="D25" s="82">
        <v>0</v>
      </c>
      <c r="E25" s="82">
        <v>0</v>
      </c>
      <c r="F25" s="233">
        <v>0</v>
      </c>
      <c r="G25" s="82">
        <v>0</v>
      </c>
      <c r="H25" s="233">
        <v>0</v>
      </c>
      <c r="I25" s="233">
        <v>0</v>
      </c>
      <c r="J25" s="233">
        <v>0</v>
      </c>
      <c r="K25" s="82">
        <v>0</v>
      </c>
      <c r="L25" s="233">
        <v>0</v>
      </c>
      <c r="M25" s="233">
        <v>0</v>
      </c>
      <c r="N25" s="233">
        <v>0</v>
      </c>
      <c r="O25" s="233">
        <v>0</v>
      </c>
      <c r="P25" s="82">
        <v>0</v>
      </c>
      <c r="Q25" s="82">
        <v>0</v>
      </c>
      <c r="R25" s="82">
        <v>0</v>
      </c>
      <c r="S25" s="82">
        <v>0</v>
      </c>
      <c r="T25" s="226">
        <v>0</v>
      </c>
      <c r="U25" s="82">
        <v>0</v>
      </c>
      <c r="V25" s="82">
        <v>0</v>
      </c>
      <c r="W25" s="233">
        <v>0</v>
      </c>
      <c r="X25" s="82">
        <v>0</v>
      </c>
      <c r="Y25" s="82">
        <v>0</v>
      </c>
      <c r="Z25" s="233">
        <v>0</v>
      </c>
      <c r="AA25" s="233">
        <v>0</v>
      </c>
      <c r="AB25" s="233">
        <v>0</v>
      </c>
      <c r="AC25" s="233">
        <v>0</v>
      </c>
      <c r="AD25" s="233">
        <v>0</v>
      </c>
      <c r="AE25" s="233">
        <v>0</v>
      </c>
      <c r="AF25" s="255">
        <v>0</v>
      </c>
      <c r="AG25" s="82">
        <v>0</v>
      </c>
      <c r="AH25" s="233">
        <v>0</v>
      </c>
      <c r="AI25" s="35"/>
      <c r="AJ25" s="21"/>
      <c r="AK25" s="21"/>
      <c r="AL25" s="21"/>
      <c r="AM25" s="21"/>
      <c r="AN25" s="21">
        <f t="shared" si="1"/>
        <v>0</v>
      </c>
      <c r="AO25" s="21">
        <f t="shared" si="1"/>
        <v>0</v>
      </c>
      <c r="AP25" s="21">
        <f t="shared" si="2"/>
        <v>0</v>
      </c>
      <c r="AQ25" s="21">
        <f t="shared" si="3"/>
        <v>0</v>
      </c>
      <c r="AR25" s="21">
        <f t="shared" si="3"/>
        <v>0</v>
      </c>
      <c r="AS25" s="21">
        <f t="shared" si="4"/>
        <v>0</v>
      </c>
      <c r="AT25" s="21">
        <f t="shared" si="4"/>
        <v>0</v>
      </c>
      <c r="AU25" s="21"/>
      <c r="AV25" s="3" t="s">
        <v>103</v>
      </c>
      <c r="AY25" s="155"/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  <c r="BK25" s="155"/>
      <c r="BL25" s="155"/>
      <c r="BM25" s="155"/>
      <c r="BN25" s="155"/>
      <c r="BO25" s="155"/>
      <c r="BP25" s="155"/>
      <c r="BQ25" s="155"/>
      <c r="BR25" s="155"/>
      <c r="BS25" s="155"/>
      <c r="BT25" s="155"/>
      <c r="BU25" s="155"/>
      <c r="BV25" s="155"/>
      <c r="BW25" s="155"/>
      <c r="BX25" s="155"/>
      <c r="BY25" s="155"/>
      <c r="BZ25" s="155"/>
      <c r="CA25" s="155"/>
      <c r="CB25" s="155"/>
      <c r="CC25" s="155"/>
      <c r="CD25" s="155"/>
    </row>
    <row r="26" spans="1:82" x14ac:dyDescent="0.3">
      <c r="A26" s="98" t="s">
        <v>6</v>
      </c>
      <c r="B26" s="3"/>
      <c r="C26" s="226">
        <v>0</v>
      </c>
      <c r="D26" s="82">
        <v>0</v>
      </c>
      <c r="E26" s="82">
        <v>0</v>
      </c>
      <c r="F26" s="233">
        <v>0</v>
      </c>
      <c r="G26" s="82">
        <v>0</v>
      </c>
      <c r="H26" s="233">
        <v>0</v>
      </c>
      <c r="I26" s="233">
        <v>0</v>
      </c>
      <c r="J26" s="233">
        <v>0</v>
      </c>
      <c r="K26" s="82">
        <v>0</v>
      </c>
      <c r="L26" s="233">
        <v>0</v>
      </c>
      <c r="M26" s="233">
        <v>0</v>
      </c>
      <c r="N26" s="233">
        <v>0</v>
      </c>
      <c r="O26" s="233">
        <v>0</v>
      </c>
      <c r="P26" s="82">
        <v>0</v>
      </c>
      <c r="Q26" s="82">
        <v>0</v>
      </c>
      <c r="R26" s="82">
        <v>0</v>
      </c>
      <c r="S26" s="82">
        <v>0</v>
      </c>
      <c r="T26" s="226">
        <v>0</v>
      </c>
      <c r="U26" s="82">
        <v>0</v>
      </c>
      <c r="V26" s="82">
        <v>0</v>
      </c>
      <c r="W26" s="233">
        <v>0</v>
      </c>
      <c r="X26" s="82">
        <v>0</v>
      </c>
      <c r="Y26" s="82">
        <v>0</v>
      </c>
      <c r="Z26" s="233">
        <v>0</v>
      </c>
      <c r="AA26" s="233">
        <v>0</v>
      </c>
      <c r="AB26" s="233">
        <v>0</v>
      </c>
      <c r="AC26" s="233">
        <v>0</v>
      </c>
      <c r="AD26" s="233">
        <v>0</v>
      </c>
      <c r="AE26" s="233">
        <v>0</v>
      </c>
      <c r="AF26" s="255">
        <v>0</v>
      </c>
      <c r="AG26" s="82">
        <v>0</v>
      </c>
      <c r="AH26" s="233">
        <v>0</v>
      </c>
      <c r="AI26" s="32"/>
      <c r="AJ26" s="21"/>
      <c r="AK26" s="21"/>
      <c r="AL26" s="21"/>
      <c r="AM26" s="21"/>
      <c r="AN26" s="21">
        <f t="shared" si="1"/>
        <v>0</v>
      </c>
      <c r="AO26" s="21">
        <f t="shared" si="1"/>
        <v>0</v>
      </c>
      <c r="AP26" s="21">
        <f t="shared" si="2"/>
        <v>0</v>
      </c>
      <c r="AQ26" s="21">
        <f t="shared" si="3"/>
        <v>0</v>
      </c>
      <c r="AR26" s="21">
        <f t="shared" si="3"/>
        <v>0</v>
      </c>
      <c r="AS26" s="21">
        <f t="shared" si="4"/>
        <v>0</v>
      </c>
      <c r="AT26" s="21">
        <f t="shared" si="4"/>
        <v>0</v>
      </c>
      <c r="AU26" s="21"/>
      <c r="AV26" s="3" t="s">
        <v>6</v>
      </c>
      <c r="AY26" s="155"/>
      <c r="AZ26" s="155"/>
      <c r="BA26" s="155"/>
      <c r="BB26" s="155"/>
      <c r="BC26" s="155"/>
      <c r="BD26" s="155"/>
      <c r="BE26" s="155"/>
      <c r="BF26" s="155"/>
      <c r="BG26" s="155"/>
      <c r="BH26" s="155"/>
      <c r="BI26" s="155"/>
      <c r="BJ26" s="155"/>
      <c r="BK26" s="155"/>
      <c r="BL26" s="155"/>
      <c r="BM26" s="155"/>
      <c r="BN26" s="155"/>
      <c r="BO26" s="155"/>
      <c r="BP26" s="155"/>
      <c r="BQ26" s="155"/>
      <c r="BR26" s="155"/>
      <c r="BS26" s="155"/>
      <c r="BT26" s="155"/>
      <c r="BU26" s="155"/>
      <c r="BV26" s="155"/>
      <c r="BW26" s="155"/>
      <c r="BX26" s="155"/>
      <c r="BY26" s="155"/>
      <c r="BZ26" s="155"/>
      <c r="CA26" s="155"/>
      <c r="CB26" s="155"/>
      <c r="CC26" s="155"/>
      <c r="CD26" s="155"/>
    </row>
    <row r="27" spans="1:82" x14ac:dyDescent="0.3">
      <c r="A27" s="98" t="s">
        <v>7</v>
      </c>
      <c r="B27" s="3"/>
      <c r="C27" s="226">
        <v>0</v>
      </c>
      <c r="D27" s="82">
        <v>0</v>
      </c>
      <c r="E27" s="82">
        <v>0</v>
      </c>
      <c r="F27" s="233">
        <v>0</v>
      </c>
      <c r="G27" s="82">
        <v>0</v>
      </c>
      <c r="H27" s="233">
        <v>0</v>
      </c>
      <c r="I27" s="233">
        <v>0</v>
      </c>
      <c r="J27" s="233">
        <v>0</v>
      </c>
      <c r="K27" s="82">
        <v>0</v>
      </c>
      <c r="L27" s="233">
        <v>1</v>
      </c>
      <c r="M27" s="233">
        <v>0</v>
      </c>
      <c r="N27" s="233">
        <v>0</v>
      </c>
      <c r="O27" s="233">
        <v>0</v>
      </c>
      <c r="P27" s="82">
        <v>0</v>
      </c>
      <c r="Q27" s="82">
        <v>0</v>
      </c>
      <c r="R27" s="82">
        <v>0</v>
      </c>
      <c r="S27" s="82">
        <v>0</v>
      </c>
      <c r="T27" s="226">
        <v>0</v>
      </c>
      <c r="U27" s="82">
        <v>0</v>
      </c>
      <c r="V27" s="82">
        <v>0</v>
      </c>
      <c r="W27" s="233">
        <v>0</v>
      </c>
      <c r="X27" s="82">
        <v>1</v>
      </c>
      <c r="Y27" s="226">
        <v>0</v>
      </c>
      <c r="Z27" s="233">
        <v>0</v>
      </c>
      <c r="AA27" s="233">
        <v>0</v>
      </c>
      <c r="AB27" s="233">
        <v>0</v>
      </c>
      <c r="AC27" s="233">
        <v>0</v>
      </c>
      <c r="AD27" s="233">
        <v>0</v>
      </c>
      <c r="AE27" s="233">
        <v>0</v>
      </c>
      <c r="AF27" s="255">
        <v>0</v>
      </c>
      <c r="AG27" s="82">
        <v>0</v>
      </c>
      <c r="AH27" s="233">
        <v>0</v>
      </c>
      <c r="AI27" s="32"/>
      <c r="AJ27" s="21"/>
      <c r="AK27" s="21"/>
      <c r="AL27" s="21"/>
      <c r="AM27" s="21"/>
      <c r="AN27" s="21">
        <f t="shared" si="1"/>
        <v>6.25E-2</v>
      </c>
      <c r="AO27" s="21">
        <f t="shared" si="1"/>
        <v>6.25E-2</v>
      </c>
      <c r="AP27" s="21">
        <f t="shared" si="2"/>
        <v>0.24593468841898236</v>
      </c>
      <c r="AQ27" s="21">
        <f t="shared" si="3"/>
        <v>-0.42936937683796472</v>
      </c>
      <c r="AR27" s="21">
        <f t="shared" si="3"/>
        <v>-0.42936937683796472</v>
      </c>
      <c r="AS27" s="21">
        <f t="shared" si="4"/>
        <v>0.55436937683796472</v>
      </c>
      <c r="AT27" s="21">
        <f t="shared" si="4"/>
        <v>0.55436937683796472</v>
      </c>
      <c r="AU27" s="21"/>
      <c r="AV27" s="3" t="s">
        <v>7</v>
      </c>
      <c r="AY27" s="155">
        <f t="shared" ref="AY27:BH28" si="36">ABS((C27-$AN27)/$AP27)</f>
        <v>0.25413251136628179</v>
      </c>
      <c r="AZ27" s="155">
        <f t="shared" si="36"/>
        <v>0.25413251136628179</v>
      </c>
      <c r="BA27" s="155">
        <f t="shared" si="36"/>
        <v>0.25413251136628179</v>
      </c>
      <c r="BB27" s="155">
        <f t="shared" si="36"/>
        <v>0.25413251136628179</v>
      </c>
      <c r="BC27" s="155">
        <f t="shared" si="36"/>
        <v>0.25413251136628179</v>
      </c>
      <c r="BD27" s="155">
        <f t="shared" si="36"/>
        <v>0.25413251136628179</v>
      </c>
      <c r="BE27" s="155">
        <f t="shared" si="36"/>
        <v>0.25413251136628179</v>
      </c>
      <c r="BF27" s="155">
        <f t="shared" si="36"/>
        <v>0.25413251136628179</v>
      </c>
      <c r="BG27" s="155">
        <f t="shared" si="36"/>
        <v>0.25413251136628179</v>
      </c>
      <c r="BH27" s="155">
        <f t="shared" si="36"/>
        <v>3.8119876704942266</v>
      </c>
      <c r="BI27" s="155">
        <f t="shared" ref="BI27:BR28" si="37">ABS((M27-$AN27)/$AP27)</f>
        <v>0.25413251136628179</v>
      </c>
      <c r="BJ27" s="155">
        <f t="shared" si="37"/>
        <v>0.25413251136628179</v>
      </c>
      <c r="BK27" s="155">
        <f t="shared" si="37"/>
        <v>0.25413251136628179</v>
      </c>
      <c r="BL27" s="155">
        <f t="shared" si="37"/>
        <v>0.25413251136628179</v>
      </c>
      <c r="BM27" s="155">
        <f t="shared" si="37"/>
        <v>0.25413251136628179</v>
      </c>
      <c r="BN27" s="155">
        <f t="shared" si="37"/>
        <v>0.25413251136628179</v>
      </c>
      <c r="BO27" s="155">
        <f t="shared" si="37"/>
        <v>0.25413251136628179</v>
      </c>
      <c r="BP27" s="155">
        <f t="shared" si="37"/>
        <v>0.25413251136628179</v>
      </c>
      <c r="BQ27" s="155">
        <f t="shared" si="37"/>
        <v>0.25413251136628179</v>
      </c>
      <c r="BR27" s="155">
        <f t="shared" si="37"/>
        <v>0.25413251136628179</v>
      </c>
      <c r="BS27" s="155">
        <f t="shared" ref="BS27:CB28" si="38">ABS((W27-$AN27)/$AP27)</f>
        <v>0.25413251136628179</v>
      </c>
      <c r="BT27" s="155">
        <f t="shared" si="38"/>
        <v>3.8119876704942266</v>
      </c>
      <c r="BU27" s="155">
        <f t="shared" si="38"/>
        <v>0.25413251136628179</v>
      </c>
      <c r="BV27" s="155">
        <f t="shared" si="38"/>
        <v>0.25413251136628179</v>
      </c>
      <c r="BW27" s="155">
        <f t="shared" si="38"/>
        <v>0.25413251136628179</v>
      </c>
      <c r="BX27" s="155">
        <f t="shared" si="38"/>
        <v>0.25413251136628179</v>
      </c>
      <c r="BY27" s="155">
        <f t="shared" si="38"/>
        <v>0.25413251136628179</v>
      </c>
      <c r="BZ27" s="155">
        <f t="shared" si="38"/>
        <v>0.25413251136628179</v>
      </c>
      <c r="CA27" s="155">
        <f t="shared" si="38"/>
        <v>0.25413251136628179</v>
      </c>
      <c r="CB27" s="155">
        <f t="shared" si="38"/>
        <v>0.25413251136628179</v>
      </c>
      <c r="CC27" s="155">
        <f t="shared" ref="CC27:CL28" si="39">ABS((AG27-$AN27)/$AP27)</f>
        <v>0.25413251136628179</v>
      </c>
      <c r="CD27" s="155">
        <f t="shared" ref="CD27:CD28" si="40">ABS((AH27-$AN27)/$AP27)</f>
        <v>0.25413251136628179</v>
      </c>
    </row>
    <row r="28" spans="1:82" x14ac:dyDescent="0.3">
      <c r="A28" s="98" t="s">
        <v>8</v>
      </c>
      <c r="B28" s="3"/>
      <c r="C28" s="226">
        <v>0</v>
      </c>
      <c r="D28" s="82">
        <v>0</v>
      </c>
      <c r="E28" s="82">
        <v>0</v>
      </c>
      <c r="F28" s="233">
        <v>0</v>
      </c>
      <c r="G28" s="82">
        <v>0</v>
      </c>
      <c r="H28" s="233">
        <v>0</v>
      </c>
      <c r="I28" s="233">
        <v>0</v>
      </c>
      <c r="J28" s="233">
        <v>0</v>
      </c>
      <c r="K28" s="82">
        <v>0</v>
      </c>
      <c r="L28" s="233">
        <v>20</v>
      </c>
      <c r="M28" s="233">
        <v>0</v>
      </c>
      <c r="N28" s="233">
        <v>0</v>
      </c>
      <c r="O28" s="233">
        <v>0</v>
      </c>
      <c r="P28" s="82">
        <v>19</v>
      </c>
      <c r="Q28" s="82">
        <v>0</v>
      </c>
      <c r="R28" s="82">
        <v>0</v>
      </c>
      <c r="S28" s="82">
        <v>2</v>
      </c>
      <c r="T28" s="226">
        <v>47</v>
      </c>
      <c r="U28" s="82">
        <v>0</v>
      </c>
      <c r="V28" s="82">
        <v>0</v>
      </c>
      <c r="W28" s="233">
        <v>0</v>
      </c>
      <c r="X28" s="82">
        <v>0</v>
      </c>
      <c r="Y28" s="82">
        <v>68</v>
      </c>
      <c r="Z28" s="233">
        <v>0</v>
      </c>
      <c r="AA28" s="233">
        <v>0</v>
      </c>
      <c r="AB28" s="233">
        <v>0</v>
      </c>
      <c r="AC28" s="233">
        <v>0</v>
      </c>
      <c r="AD28" s="233">
        <v>0</v>
      </c>
      <c r="AE28" s="233">
        <v>0</v>
      </c>
      <c r="AF28" s="255">
        <v>0</v>
      </c>
      <c r="AG28" s="82">
        <v>0</v>
      </c>
      <c r="AH28" s="233">
        <v>0</v>
      </c>
      <c r="AI28" s="32"/>
      <c r="AJ28" s="21"/>
      <c r="AK28" s="21"/>
      <c r="AL28" s="21"/>
      <c r="AM28" s="21"/>
      <c r="AN28" s="21">
        <f t="shared" si="1"/>
        <v>4.875</v>
      </c>
      <c r="AO28" s="21">
        <f t="shared" si="1"/>
        <v>4.875</v>
      </c>
      <c r="AP28" s="21">
        <f t="shared" si="2"/>
        <v>14.851414617100698</v>
      </c>
      <c r="AQ28" s="21">
        <f t="shared" si="3"/>
        <v>-24.827829234201396</v>
      </c>
      <c r="AR28" s="21">
        <f t="shared" si="3"/>
        <v>-24.827829234201396</v>
      </c>
      <c r="AS28" s="21">
        <f t="shared" si="4"/>
        <v>34.577829234201396</v>
      </c>
      <c r="AT28" s="21">
        <f t="shared" si="4"/>
        <v>34.577829234201396</v>
      </c>
      <c r="AU28" s="21"/>
      <c r="AV28" s="3" t="s">
        <v>8</v>
      </c>
      <c r="AY28" s="155">
        <f t="shared" si="36"/>
        <v>0.32825155890447427</v>
      </c>
      <c r="AZ28" s="155">
        <f t="shared" si="36"/>
        <v>0.32825155890447427</v>
      </c>
      <c r="BA28" s="155">
        <f t="shared" si="36"/>
        <v>0.32825155890447427</v>
      </c>
      <c r="BB28" s="155">
        <f t="shared" si="36"/>
        <v>0.32825155890447427</v>
      </c>
      <c r="BC28" s="155">
        <f t="shared" si="36"/>
        <v>0.32825155890447427</v>
      </c>
      <c r="BD28" s="155">
        <f t="shared" si="36"/>
        <v>0.32825155890447427</v>
      </c>
      <c r="BE28" s="155">
        <f t="shared" si="36"/>
        <v>0.32825155890447427</v>
      </c>
      <c r="BF28" s="155">
        <f t="shared" si="36"/>
        <v>0.32825155890447427</v>
      </c>
      <c r="BG28" s="155">
        <f t="shared" si="36"/>
        <v>0.32825155890447427</v>
      </c>
      <c r="BH28" s="155">
        <f t="shared" si="36"/>
        <v>1.018421503267728</v>
      </c>
      <c r="BI28" s="155">
        <f t="shared" si="37"/>
        <v>0.32825155890447427</v>
      </c>
      <c r="BJ28" s="155">
        <f t="shared" si="37"/>
        <v>0.32825155890447427</v>
      </c>
      <c r="BK28" s="155">
        <f t="shared" si="37"/>
        <v>0.32825155890447427</v>
      </c>
      <c r="BL28" s="155">
        <f t="shared" si="37"/>
        <v>0.95108785015911779</v>
      </c>
      <c r="BM28" s="155">
        <f t="shared" si="37"/>
        <v>0.32825155890447427</v>
      </c>
      <c r="BN28" s="155">
        <f t="shared" si="37"/>
        <v>0.32825155890447427</v>
      </c>
      <c r="BO28" s="155">
        <f t="shared" si="37"/>
        <v>0.19358425268725407</v>
      </c>
      <c r="BP28" s="155">
        <f t="shared" si="37"/>
        <v>2.836430137200201</v>
      </c>
      <c r="BQ28" s="155">
        <f t="shared" si="37"/>
        <v>0.32825155890447427</v>
      </c>
      <c r="BR28" s="155">
        <f t="shared" si="37"/>
        <v>0.32825155890447427</v>
      </c>
      <c r="BS28" s="155">
        <f t="shared" si="38"/>
        <v>0.32825155890447427</v>
      </c>
      <c r="BT28" s="155">
        <f t="shared" si="38"/>
        <v>0.32825155890447427</v>
      </c>
      <c r="BU28" s="155">
        <f t="shared" si="38"/>
        <v>4.2504368524810134</v>
      </c>
      <c r="BV28" s="155">
        <f t="shared" si="38"/>
        <v>0.32825155890447427</v>
      </c>
      <c r="BW28" s="155">
        <f t="shared" si="38"/>
        <v>0.32825155890447427</v>
      </c>
      <c r="BX28" s="155">
        <f t="shared" si="38"/>
        <v>0.32825155890447427</v>
      </c>
      <c r="BY28" s="155">
        <f t="shared" si="38"/>
        <v>0.32825155890447427</v>
      </c>
      <c r="BZ28" s="155">
        <f t="shared" si="38"/>
        <v>0.32825155890447427</v>
      </c>
      <c r="CA28" s="155">
        <f t="shared" si="38"/>
        <v>0.32825155890447427</v>
      </c>
      <c r="CB28" s="155">
        <f t="shared" si="38"/>
        <v>0.32825155890447427</v>
      </c>
      <c r="CC28" s="155">
        <f t="shared" si="39"/>
        <v>0.32825155890447427</v>
      </c>
      <c r="CD28" s="155">
        <f t="shared" si="40"/>
        <v>0.32825155890447427</v>
      </c>
    </row>
    <row r="29" spans="1:82" ht="14.15" x14ac:dyDescent="0.35">
      <c r="A29" s="85" t="s">
        <v>9</v>
      </c>
      <c r="B29" s="3"/>
      <c r="C29" s="259"/>
      <c r="D29" s="82"/>
      <c r="E29" s="82"/>
      <c r="F29" s="233"/>
      <c r="G29" s="82"/>
      <c r="H29" s="233"/>
      <c r="I29" s="233"/>
      <c r="J29" s="233"/>
      <c r="K29" s="82"/>
      <c r="L29" s="233"/>
      <c r="M29" s="233"/>
      <c r="N29" s="233"/>
      <c r="O29" s="233"/>
      <c r="Q29" s="82"/>
      <c r="R29" s="260"/>
      <c r="S29" s="82"/>
      <c r="T29" s="226"/>
      <c r="U29" s="82"/>
      <c r="V29" s="82"/>
      <c r="W29" s="233"/>
      <c r="X29" s="82"/>
      <c r="Y29" s="82"/>
      <c r="Z29" s="233"/>
      <c r="AA29" s="233"/>
      <c r="AB29" s="233"/>
      <c r="AC29" s="233"/>
      <c r="AD29" s="233"/>
      <c r="AE29" s="233"/>
      <c r="AF29" s="255"/>
      <c r="AG29" s="82"/>
      <c r="AH29" s="233"/>
      <c r="AI29" s="32"/>
      <c r="AJ29" s="32"/>
      <c r="AK29"/>
      <c r="AL29"/>
      <c r="AN29" s="21"/>
      <c r="AO29" s="21"/>
      <c r="AP29" s="21"/>
      <c r="AQ29" s="21"/>
      <c r="AR29" s="21"/>
      <c r="AS29" s="21"/>
      <c r="AT29" s="21"/>
      <c r="AU29" s="21"/>
      <c r="AV29" s="29" t="s">
        <v>9</v>
      </c>
      <c r="AY29" s="155"/>
      <c r="AZ29" s="155"/>
      <c r="BA29" s="155"/>
      <c r="BB29" s="155"/>
      <c r="BC29" s="155"/>
      <c r="BD29" s="155"/>
      <c r="BE29" s="155"/>
      <c r="BF29" s="155"/>
      <c r="BG29" s="155"/>
      <c r="BH29" s="155"/>
      <c r="BI29" s="155"/>
      <c r="BJ29" s="155"/>
      <c r="BK29" s="155"/>
      <c r="BL29" s="155"/>
      <c r="BM29" s="155"/>
      <c r="BN29" s="155"/>
      <c r="BO29" s="155"/>
      <c r="BP29" s="155"/>
      <c r="BQ29" s="155"/>
      <c r="BR29" s="155"/>
      <c r="BS29" s="155"/>
      <c r="BT29" s="155"/>
      <c r="BU29" s="155"/>
      <c r="BV29" s="155"/>
      <c r="BW29" s="155"/>
      <c r="BX29" s="155"/>
      <c r="BY29" s="155"/>
      <c r="BZ29" s="155"/>
      <c r="CA29" s="155"/>
      <c r="CB29" s="155"/>
      <c r="CC29" s="155"/>
    </row>
    <row r="30" spans="1:82" ht="14.15" x14ac:dyDescent="0.35">
      <c r="A30" s="137"/>
      <c r="B30" s="3"/>
      <c r="C30" s="119"/>
      <c r="D30" s="82"/>
      <c r="E30" s="47"/>
      <c r="F30" s="214"/>
      <c r="G30" s="47"/>
      <c r="H30" s="214"/>
      <c r="I30" s="214"/>
      <c r="J30" s="214"/>
      <c r="K30" s="47"/>
      <c r="L30" s="214"/>
      <c r="M30" s="47"/>
      <c r="N30" s="214"/>
      <c r="O30" s="214"/>
      <c r="P30" s="304" t="s">
        <v>108</v>
      </c>
      <c r="Q30" s="47"/>
      <c r="R30" s="224"/>
      <c r="S30" s="47"/>
      <c r="T30" s="226"/>
      <c r="U30" s="47"/>
      <c r="V30" s="47"/>
      <c r="W30" s="230"/>
      <c r="X30" s="47"/>
      <c r="Y30" s="47"/>
      <c r="Z30" s="214"/>
      <c r="AA30" s="214"/>
      <c r="AB30" s="214"/>
      <c r="AC30" s="214"/>
      <c r="AD30" s="214"/>
      <c r="AE30" s="214"/>
      <c r="AF30" s="141"/>
      <c r="AG30" s="47"/>
      <c r="AH30" s="214"/>
      <c r="AI30" s="32"/>
      <c r="AJ30"/>
      <c r="AK30" s="7"/>
      <c r="AL30"/>
      <c r="AM30"/>
      <c r="AN30" s="11"/>
      <c r="AO30" s="11"/>
      <c r="AP30" s="21"/>
      <c r="AQ30" s="21"/>
      <c r="AR30" s="21"/>
      <c r="AS30" s="21"/>
      <c r="AT30" s="153"/>
      <c r="AU30" s="21"/>
      <c r="AV30" s="158"/>
      <c r="AY30" s="155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5"/>
      <c r="BK30" s="155"/>
      <c r="BL30" s="155"/>
      <c r="BM30" s="155"/>
      <c r="BN30" s="155"/>
      <c r="BO30" s="155"/>
      <c r="BP30" s="155"/>
      <c r="BQ30" s="155"/>
      <c r="BR30" s="155"/>
      <c r="BS30" s="155"/>
      <c r="BT30" s="155"/>
      <c r="BU30" s="155"/>
      <c r="BV30" s="155"/>
      <c r="BW30" s="155"/>
      <c r="BX30" s="155"/>
      <c r="BY30" s="155"/>
      <c r="BZ30" s="155"/>
      <c r="CA30" s="155"/>
      <c r="CB30" s="155"/>
      <c r="CC30" s="155"/>
    </row>
    <row r="31" spans="1:82" ht="14.15" x14ac:dyDescent="0.35">
      <c r="A31" s="85"/>
      <c r="B31" s="3"/>
      <c r="C31" s="119"/>
      <c r="D31" s="47"/>
      <c r="E31" s="47"/>
      <c r="F31" s="214"/>
      <c r="G31" s="47"/>
      <c r="H31" s="214"/>
      <c r="I31" s="214"/>
      <c r="J31" s="214"/>
      <c r="K31" s="218"/>
      <c r="L31" s="214"/>
      <c r="M31" s="47"/>
      <c r="N31" s="214"/>
      <c r="O31" s="214"/>
      <c r="P31" s="47"/>
      <c r="Q31" s="47"/>
      <c r="R31" s="224"/>
      <c r="S31" s="47"/>
      <c r="T31" s="226"/>
      <c r="U31" s="47"/>
      <c r="V31" s="47"/>
      <c r="W31" s="230"/>
      <c r="X31" s="47"/>
      <c r="Y31" s="47"/>
      <c r="Z31" s="214"/>
      <c r="AA31" s="214"/>
      <c r="AB31" s="214"/>
      <c r="AC31" s="214"/>
      <c r="AD31" s="214"/>
      <c r="AE31" s="214"/>
      <c r="AF31" s="141"/>
      <c r="AG31" s="215"/>
      <c r="AH31" s="214"/>
      <c r="AI31" s="32"/>
      <c r="AJ31" s="32"/>
      <c r="AK31"/>
      <c r="AL31"/>
      <c r="AN31" s="21"/>
      <c r="AO31" s="21"/>
      <c r="AP31" s="21"/>
      <c r="AQ31" s="21"/>
      <c r="AR31" s="21"/>
      <c r="AS31" s="21"/>
      <c r="AT31" s="21"/>
      <c r="AU31" s="21"/>
      <c r="AV31" s="29"/>
      <c r="AY31" s="155"/>
      <c r="AZ31" s="155"/>
      <c r="BA31" s="155"/>
      <c r="BB31" s="155"/>
      <c r="BC31" s="155"/>
      <c r="BD31" s="155"/>
      <c r="BE31" s="155"/>
      <c r="BF31" s="155"/>
      <c r="BG31" s="155"/>
      <c r="BH31" s="155"/>
      <c r="BI31" s="155"/>
      <c r="BJ31" s="155"/>
      <c r="BK31" s="155"/>
      <c r="BL31" s="155"/>
      <c r="BM31" s="155"/>
      <c r="BN31" s="155"/>
      <c r="BO31" s="155"/>
      <c r="BP31" s="155"/>
      <c r="BQ31" s="155"/>
      <c r="BR31" s="155"/>
      <c r="BS31" s="155"/>
      <c r="BT31" s="155"/>
      <c r="BU31" s="155"/>
      <c r="BV31" s="155"/>
      <c r="BW31" s="155"/>
      <c r="BX31" s="155"/>
      <c r="BY31" s="155"/>
      <c r="BZ31" s="155"/>
      <c r="CA31" s="155"/>
      <c r="CB31" s="155"/>
      <c r="CC31" s="155"/>
    </row>
    <row r="32" spans="1:82" ht="14.15" x14ac:dyDescent="0.35">
      <c r="A32" s="85"/>
      <c r="B32" s="29"/>
      <c r="C32" s="119"/>
      <c r="D32" s="47"/>
      <c r="E32" s="47"/>
      <c r="F32" s="214"/>
      <c r="G32" s="47"/>
      <c r="H32" s="214"/>
      <c r="I32" s="214"/>
      <c r="J32" s="214"/>
      <c r="K32" s="47"/>
      <c r="L32" s="214"/>
      <c r="M32" s="47"/>
      <c r="N32" s="214"/>
      <c r="O32" s="214"/>
      <c r="P32" s="47"/>
      <c r="Q32" s="47"/>
      <c r="R32" s="224"/>
      <c r="S32" s="47"/>
      <c r="T32" s="226"/>
      <c r="U32" s="47"/>
      <c r="V32" s="47"/>
      <c r="W32" s="230"/>
      <c r="X32" s="47"/>
      <c r="Y32" s="47"/>
      <c r="Z32" s="214"/>
      <c r="AA32" s="214"/>
      <c r="AB32" s="214"/>
      <c r="AC32" s="214"/>
      <c r="AD32" s="214"/>
      <c r="AE32" s="214"/>
      <c r="AF32" s="141"/>
      <c r="AG32" s="47"/>
      <c r="AH32" s="214"/>
      <c r="AI32" s="32"/>
      <c r="AJ32" s="32"/>
      <c r="AK32"/>
      <c r="AL32"/>
      <c r="AN32" s="21"/>
      <c r="AO32" s="21"/>
      <c r="AP32" s="21"/>
      <c r="AQ32" s="21"/>
      <c r="AR32" s="21"/>
      <c r="AS32" s="21"/>
      <c r="AT32" s="21"/>
      <c r="AU32" s="21"/>
      <c r="AV32" s="29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  <c r="BK32" s="155"/>
      <c r="BL32" s="155"/>
      <c r="BM32" s="155"/>
      <c r="BN32" s="155"/>
      <c r="BO32" s="155"/>
      <c r="BP32" s="155"/>
      <c r="BQ32" s="155"/>
      <c r="BR32" s="155"/>
      <c r="BS32" s="155"/>
      <c r="BT32" s="155"/>
      <c r="BU32" s="155"/>
      <c r="BV32" s="155"/>
      <c r="BW32" s="155"/>
      <c r="BX32" s="155"/>
      <c r="BY32" s="155"/>
      <c r="BZ32" s="155"/>
      <c r="CA32" s="155"/>
      <c r="CB32" s="155"/>
      <c r="CC32" s="155"/>
    </row>
    <row r="33" spans="1:82" x14ac:dyDescent="0.3">
      <c r="A33" s="85" t="s">
        <v>105</v>
      </c>
      <c r="B33" s="3"/>
      <c r="C33" s="82">
        <f>C12+C28</f>
        <v>72</v>
      </c>
      <c r="D33" s="82">
        <f t="shared" ref="D33:AH33" si="41">D12+D28</f>
        <v>71</v>
      </c>
      <c r="E33" s="82">
        <f t="shared" si="41"/>
        <v>65</v>
      </c>
      <c r="F33" s="82">
        <f t="shared" si="41"/>
        <v>70</v>
      </c>
      <c r="G33" s="82">
        <f t="shared" si="41"/>
        <v>81</v>
      </c>
      <c r="H33" s="82">
        <f t="shared" si="41"/>
        <v>58</v>
      </c>
      <c r="I33" s="82">
        <f t="shared" si="41"/>
        <v>79</v>
      </c>
      <c r="J33" s="82">
        <f t="shared" si="41"/>
        <v>75</v>
      </c>
      <c r="K33" s="82">
        <f t="shared" si="41"/>
        <v>76</v>
      </c>
      <c r="L33" s="82">
        <f t="shared" si="41"/>
        <v>84</v>
      </c>
      <c r="M33" s="82">
        <f t="shared" si="41"/>
        <v>81</v>
      </c>
      <c r="N33" s="82">
        <f t="shared" si="41"/>
        <v>57</v>
      </c>
      <c r="O33" s="82">
        <f t="shared" si="41"/>
        <v>74</v>
      </c>
      <c r="P33" s="82">
        <f t="shared" si="41"/>
        <v>61</v>
      </c>
      <c r="Q33" s="82">
        <f t="shared" si="41"/>
        <v>74.666666666666671</v>
      </c>
      <c r="R33" s="82">
        <f t="shared" si="41"/>
        <v>63</v>
      </c>
      <c r="S33" s="82">
        <f t="shared" si="41"/>
        <v>71</v>
      </c>
      <c r="T33" s="82">
        <f t="shared" si="41"/>
        <v>95</v>
      </c>
      <c r="U33" s="82">
        <f t="shared" si="41"/>
        <v>45</v>
      </c>
      <c r="V33" s="82">
        <f t="shared" si="41"/>
        <v>74</v>
      </c>
      <c r="W33" s="82">
        <f t="shared" si="41"/>
        <v>92</v>
      </c>
      <c r="X33" s="82">
        <f t="shared" si="41"/>
        <v>69</v>
      </c>
      <c r="Y33" s="82">
        <f t="shared" si="41"/>
        <v>81</v>
      </c>
      <c r="Z33" s="82">
        <f t="shared" si="41"/>
        <v>50</v>
      </c>
      <c r="AA33" s="82">
        <f t="shared" si="41"/>
        <v>82.5</v>
      </c>
      <c r="AB33" s="82">
        <f t="shared" si="41"/>
        <v>41</v>
      </c>
      <c r="AC33" s="82">
        <f t="shared" si="41"/>
        <v>80</v>
      </c>
      <c r="AD33" s="82">
        <f t="shared" si="41"/>
        <v>77</v>
      </c>
      <c r="AE33" s="82">
        <f t="shared" si="41"/>
        <v>82</v>
      </c>
      <c r="AF33" s="82">
        <f t="shared" si="41"/>
        <v>74</v>
      </c>
      <c r="AG33" s="82">
        <f t="shared" si="41"/>
        <v>70</v>
      </c>
      <c r="AH33" s="82">
        <f t="shared" si="41"/>
        <v>80</v>
      </c>
      <c r="AN33" s="21">
        <f>AVERAGE($B33:$AF33)</f>
        <v>71.838888888888903</v>
      </c>
      <c r="AO33" s="21">
        <f>AVERAGE($B33:$AF33)</f>
        <v>71.838888888888903</v>
      </c>
      <c r="AP33" s="21">
        <f>STDEV(B33:AF33)</f>
        <v>12.551387349347394</v>
      </c>
      <c r="AQ33" s="21">
        <f>$AN33-2*$AP33</f>
        <v>46.736114190194115</v>
      </c>
      <c r="AR33" s="21">
        <f>$AN33-2*$AP33</f>
        <v>46.736114190194115</v>
      </c>
      <c r="AS33" s="21">
        <f>$AN33+2*$AP33</f>
        <v>96.94166358758369</v>
      </c>
      <c r="AT33" s="21">
        <f>$AN33+2*$AP33</f>
        <v>96.94166358758369</v>
      </c>
      <c r="AU33" s="21"/>
      <c r="AV33" s="201" t="s">
        <v>105</v>
      </c>
      <c r="AY33" s="155">
        <f t="shared" ref="AY33:CD33" si="42">ABS((C33-$AN33)/$AP33)</f>
        <v>1.2836119755277424E-2</v>
      </c>
      <c r="AZ33" s="155">
        <f t="shared" si="42"/>
        <v>6.6836347691278969E-2</v>
      </c>
      <c r="BA33" s="155">
        <f t="shared" si="42"/>
        <v>0.54487115237061734</v>
      </c>
      <c r="BB33" s="155">
        <f t="shared" si="42"/>
        <v>0.14650881513783537</v>
      </c>
      <c r="BC33" s="155">
        <f t="shared" si="42"/>
        <v>0.72988832677428495</v>
      </c>
      <c r="BD33" s="155">
        <f t="shared" si="42"/>
        <v>1.1025784244965122</v>
      </c>
      <c r="BE33" s="155">
        <f t="shared" si="42"/>
        <v>0.5705433918811722</v>
      </c>
      <c r="BF33" s="155">
        <f t="shared" si="42"/>
        <v>0.2518535220949466</v>
      </c>
      <c r="BG33" s="155">
        <f t="shared" si="42"/>
        <v>0.33152598954150303</v>
      </c>
      <c r="BH33" s="155">
        <f t="shared" si="42"/>
        <v>0.96890572911395423</v>
      </c>
      <c r="BI33" s="155">
        <f t="shared" si="42"/>
        <v>0.72988832677428495</v>
      </c>
      <c r="BJ33" s="155">
        <f t="shared" si="42"/>
        <v>1.1822508919430685</v>
      </c>
      <c r="BK33" s="155">
        <f t="shared" si="42"/>
        <v>0.1721810546483902</v>
      </c>
      <c r="BL33" s="155">
        <f t="shared" si="42"/>
        <v>0.86356102215684294</v>
      </c>
      <c r="BM33" s="155">
        <f t="shared" si="42"/>
        <v>0.22529603294609485</v>
      </c>
      <c r="BN33" s="155">
        <f t="shared" si="42"/>
        <v>0.70421608726373019</v>
      </c>
      <c r="BO33" s="155">
        <f t="shared" si="42"/>
        <v>6.6836347691278969E-2</v>
      </c>
      <c r="BP33" s="155">
        <f t="shared" si="42"/>
        <v>1.8453028710260746</v>
      </c>
      <c r="BQ33" s="155">
        <f t="shared" si="42"/>
        <v>2.1383205013017452</v>
      </c>
      <c r="BR33" s="155">
        <f t="shared" si="42"/>
        <v>0.1721810546483902</v>
      </c>
      <c r="BS33" s="155">
        <f t="shared" si="42"/>
        <v>1.6062854686864054</v>
      </c>
      <c r="BT33" s="155">
        <f t="shared" si="42"/>
        <v>0.22618128258439177</v>
      </c>
      <c r="BU33" s="155">
        <f t="shared" si="42"/>
        <v>0.72988832677428495</v>
      </c>
      <c r="BV33" s="155">
        <f t="shared" si="42"/>
        <v>1.7399581640689632</v>
      </c>
      <c r="BW33" s="155">
        <f t="shared" si="42"/>
        <v>0.84939702794411953</v>
      </c>
      <c r="BX33" s="155">
        <f t="shared" si="42"/>
        <v>2.4570103710879709</v>
      </c>
      <c r="BY33" s="155">
        <f t="shared" si="42"/>
        <v>0.65021585932772863</v>
      </c>
      <c r="BZ33" s="155">
        <f t="shared" si="42"/>
        <v>0.4111984569880594</v>
      </c>
      <c r="CA33" s="155">
        <f t="shared" si="42"/>
        <v>0.80956079422084137</v>
      </c>
      <c r="CB33" s="155">
        <f t="shared" si="42"/>
        <v>0.1721810546483902</v>
      </c>
      <c r="CC33" s="155">
        <f t="shared" si="42"/>
        <v>0.14650881513783537</v>
      </c>
      <c r="CD33" s="155">
        <f t="shared" si="42"/>
        <v>0.65021585932772863</v>
      </c>
    </row>
    <row r="34" spans="1:82" ht="14.15" x14ac:dyDescent="0.35">
      <c r="A34" s="85"/>
      <c r="B34" s="29"/>
      <c r="C34" s="47"/>
      <c r="D34" s="47"/>
      <c r="E34" s="47"/>
      <c r="F34" s="214"/>
      <c r="G34" s="47"/>
      <c r="H34" s="214"/>
      <c r="I34" s="214"/>
      <c r="J34" s="214"/>
      <c r="K34" s="47"/>
      <c r="L34" s="214"/>
      <c r="M34" s="47"/>
      <c r="N34" s="214"/>
      <c r="O34" s="214"/>
      <c r="P34" s="47"/>
      <c r="Q34" s="47"/>
      <c r="R34" s="224"/>
      <c r="S34" s="47"/>
      <c r="T34" s="226"/>
      <c r="U34" s="47"/>
      <c r="V34" s="47"/>
      <c r="W34" s="230"/>
      <c r="X34" s="47"/>
      <c r="Y34" s="47"/>
      <c r="Z34" s="214"/>
      <c r="AA34" s="214"/>
      <c r="AB34" s="214"/>
      <c r="AC34" s="214"/>
      <c r="AD34" s="214"/>
      <c r="AE34" s="214"/>
      <c r="AF34" s="141"/>
      <c r="AG34" s="47"/>
      <c r="AH34" s="214"/>
      <c r="AI34"/>
      <c r="AJ34"/>
      <c r="AK34"/>
      <c r="AL34"/>
      <c r="AN34" s="21"/>
      <c r="AO34" s="21"/>
      <c r="AP34" s="21"/>
      <c r="AQ34" s="21"/>
      <c r="AR34" s="21"/>
      <c r="AS34" s="21"/>
      <c r="AT34" s="21"/>
      <c r="AU34" s="21"/>
    </row>
    <row r="35" spans="1:82" ht="14.15" x14ac:dyDescent="0.35">
      <c r="A35" s="98"/>
      <c r="B35" s="29"/>
      <c r="C35" s="47"/>
      <c r="D35" s="47"/>
      <c r="E35" s="47"/>
      <c r="F35" s="214"/>
      <c r="G35" s="47"/>
      <c r="H35" s="214"/>
      <c r="I35" s="214"/>
      <c r="J35" s="214"/>
      <c r="K35" s="39"/>
      <c r="L35" s="214"/>
      <c r="M35" s="47"/>
      <c r="N35" s="214"/>
      <c r="O35" s="214"/>
      <c r="P35" s="47"/>
      <c r="Q35" s="47"/>
      <c r="R35" s="224"/>
      <c r="S35" s="47"/>
      <c r="T35" s="226"/>
      <c r="U35" s="47"/>
      <c r="V35" s="47"/>
      <c r="W35" s="230"/>
      <c r="X35" s="47"/>
      <c r="Y35" s="47"/>
      <c r="Z35" s="214"/>
      <c r="AA35" s="214"/>
      <c r="AB35" s="214"/>
      <c r="AC35" s="214"/>
      <c r="AD35" s="214"/>
      <c r="AE35" s="214"/>
      <c r="AF35" s="141"/>
      <c r="AG35" s="47"/>
      <c r="AH35" s="214"/>
      <c r="AI35"/>
      <c r="AJ35"/>
      <c r="AK35"/>
      <c r="AL35"/>
      <c r="AN35" s="21"/>
      <c r="AO35" s="21"/>
      <c r="AP35" s="21"/>
      <c r="AQ35" s="21"/>
      <c r="AR35" s="21"/>
      <c r="AS35" s="21"/>
      <c r="AT35" s="21"/>
      <c r="AU35" s="21"/>
    </row>
    <row r="36" spans="1:82" ht="14.6" thickBot="1" x14ac:dyDescent="0.4">
      <c r="A36" s="84" t="s">
        <v>10</v>
      </c>
      <c r="B36" s="29"/>
      <c r="C36" s="47"/>
      <c r="D36" s="47"/>
      <c r="E36" s="47"/>
      <c r="F36" s="214"/>
      <c r="G36" s="47"/>
      <c r="H36" s="214"/>
      <c r="I36" s="214"/>
      <c r="J36" s="214"/>
      <c r="K36" s="47"/>
      <c r="L36" s="214"/>
      <c r="M36" s="47"/>
      <c r="N36" s="214"/>
      <c r="O36" s="214"/>
      <c r="P36" s="47"/>
      <c r="Q36" s="47"/>
      <c r="R36" s="224"/>
      <c r="S36" s="47"/>
      <c r="T36" s="226"/>
      <c r="U36" s="47"/>
      <c r="V36" s="47"/>
      <c r="W36" s="230"/>
      <c r="X36" s="47"/>
      <c r="Y36" s="47"/>
      <c r="Z36" s="214"/>
      <c r="AA36" s="214"/>
      <c r="AB36" s="214"/>
      <c r="AC36" s="214"/>
      <c r="AD36" s="214"/>
      <c r="AE36" s="214"/>
      <c r="AF36" s="141"/>
      <c r="AG36" s="47"/>
      <c r="AH36" s="214"/>
      <c r="AI36"/>
      <c r="AJ36"/>
      <c r="AK36"/>
      <c r="AL36"/>
      <c r="AN36" s="21"/>
      <c r="AO36" s="21"/>
      <c r="AP36" s="21"/>
      <c r="AQ36" s="21"/>
      <c r="AR36" s="21"/>
      <c r="AS36" s="21"/>
      <c r="AT36" s="21"/>
      <c r="AU36" s="21"/>
      <c r="AV36" s="157" t="s">
        <v>117</v>
      </c>
      <c r="AY36" s="156">
        <f>SUM(AY12:AY33)</f>
        <v>4.5994082108544596</v>
      </c>
      <c r="AZ36" s="156">
        <f t="shared" ref="AZ36:CD36" si="43">SUM(AZ12:AZ33)</f>
        <v>4.7219221889594998</v>
      </c>
      <c r="BA36" s="156">
        <f t="shared" si="43"/>
        <v>6.1159688376080039</v>
      </c>
      <c r="BB36" s="156">
        <f t="shared" si="43"/>
        <v>5.3459504984124848</v>
      </c>
      <c r="BC36" s="156">
        <f t="shared" si="43"/>
        <v>8.4334092224915871</v>
      </c>
      <c r="BD36" s="156">
        <f t="shared" si="43"/>
        <v>7.8069678470781625</v>
      </c>
      <c r="BE36" s="156">
        <f t="shared" ref="BE36" si="44">SUM(BE12:BE33)</f>
        <v>6.7332944471059726</v>
      </c>
      <c r="BF36" s="156">
        <f t="shared" si="43"/>
        <v>5.8887198575544293</v>
      </c>
      <c r="BG36" s="156">
        <f t="shared" si="43"/>
        <v>7.2558752851665043</v>
      </c>
      <c r="BH36" s="156">
        <f t="shared" si="43"/>
        <v>14.811774775356975</v>
      </c>
      <c r="BI36" s="156">
        <f t="shared" si="43"/>
        <v>10.536706676690631</v>
      </c>
      <c r="BJ36" s="156">
        <f t="shared" si="43"/>
        <v>8.903826859497963</v>
      </c>
      <c r="BK36" s="156">
        <f t="shared" si="43"/>
        <v>4.4293287627700408</v>
      </c>
      <c r="BL36" s="156">
        <f t="shared" si="43"/>
        <v>9.025968825560609</v>
      </c>
      <c r="BM36" s="156">
        <f t="shared" si="43"/>
        <v>6.4526274528902547</v>
      </c>
      <c r="BN36" s="156">
        <f t="shared" si="43"/>
        <v>6.4715332563941628</v>
      </c>
      <c r="BO36" s="156">
        <f t="shared" si="43"/>
        <v>9.4822616871966634</v>
      </c>
      <c r="BP36" s="156">
        <f t="shared" si="43"/>
        <v>11.413780326565146</v>
      </c>
      <c r="BQ36" s="156">
        <f t="shared" si="43"/>
        <v>10.843862433706798</v>
      </c>
      <c r="BR36" s="156">
        <f t="shared" ref="BR36" si="45">SUM(BR12:BR33)</f>
        <v>6.7222535765007185</v>
      </c>
      <c r="BS36" s="156">
        <f t="shared" si="43"/>
        <v>9.8037518997858388</v>
      </c>
      <c r="BT36" s="156">
        <f t="shared" si="43"/>
        <v>16.986579125903795</v>
      </c>
      <c r="BU36" s="156">
        <f t="shared" si="43"/>
        <v>12.656739030705069</v>
      </c>
      <c r="BV36" s="156">
        <f t="shared" si="43"/>
        <v>14.437969975462286</v>
      </c>
      <c r="BW36" s="156">
        <f t="shared" si="43"/>
        <v>8.0191510077038668</v>
      </c>
      <c r="BX36" s="156">
        <f t="shared" si="43"/>
        <v>13.329495629774796</v>
      </c>
      <c r="BY36" s="156">
        <f t="shared" si="43"/>
        <v>7.0495278882766037</v>
      </c>
      <c r="BZ36" s="156">
        <f t="shared" si="43"/>
        <v>4.9858787774831219</v>
      </c>
      <c r="CA36" s="156">
        <f t="shared" si="43"/>
        <v>7.6334353164264748</v>
      </c>
      <c r="CB36" s="156">
        <f t="shared" si="43"/>
        <v>14.452291929010917</v>
      </c>
      <c r="CC36" s="156">
        <f t="shared" si="43"/>
        <v>7.8419924861411223</v>
      </c>
      <c r="CD36" s="156">
        <f t="shared" si="43"/>
        <v>6.7224156565714717</v>
      </c>
    </row>
    <row r="37" spans="1:82" ht="14.6" thickTop="1" x14ac:dyDescent="0.35">
      <c r="A37" s="84" t="s">
        <v>11</v>
      </c>
      <c r="B37" s="29"/>
      <c r="C37" s="47"/>
      <c r="D37" s="47"/>
      <c r="E37" s="47"/>
      <c r="F37" s="214"/>
      <c r="G37" s="47"/>
      <c r="H37" s="214"/>
      <c r="I37" s="214"/>
      <c r="J37" s="214"/>
      <c r="K37" s="47"/>
      <c r="L37" s="214"/>
      <c r="M37" s="47"/>
      <c r="N37" s="214"/>
      <c r="O37" s="214"/>
      <c r="P37" s="47"/>
      <c r="Q37" s="47"/>
      <c r="R37" s="224"/>
      <c r="S37" s="47"/>
      <c r="T37" s="226"/>
      <c r="U37" s="47"/>
      <c r="V37" s="47"/>
      <c r="W37" s="230"/>
      <c r="X37" s="47"/>
      <c r="Y37" s="47"/>
      <c r="Z37" s="214"/>
      <c r="AA37" s="214"/>
      <c r="AB37" s="214"/>
      <c r="AC37" s="214"/>
      <c r="AD37" s="214"/>
      <c r="AE37" s="214"/>
      <c r="AF37" s="141"/>
      <c r="AG37" s="47"/>
      <c r="AH37" s="214"/>
      <c r="AI37"/>
      <c r="AJ37"/>
      <c r="AK37"/>
      <c r="AL37"/>
    </row>
    <row r="38" spans="1:82" ht="14.15" x14ac:dyDescent="0.35">
      <c r="A38" s="98" t="s">
        <v>12</v>
      </c>
      <c r="B38" s="3"/>
      <c r="C38" s="47"/>
      <c r="D38" s="47"/>
      <c r="E38" s="47"/>
      <c r="F38" s="214"/>
      <c r="G38" s="47"/>
      <c r="H38" s="214"/>
      <c r="I38" s="214"/>
      <c r="J38" s="214"/>
      <c r="K38" s="111"/>
      <c r="L38" s="214"/>
      <c r="M38" s="47"/>
      <c r="N38" s="214"/>
      <c r="O38" s="214"/>
      <c r="P38" s="47"/>
      <c r="Q38" s="47"/>
      <c r="R38" s="224"/>
      <c r="S38" s="47"/>
      <c r="T38" s="226"/>
      <c r="U38" s="47"/>
      <c r="V38" s="47"/>
      <c r="W38" s="230"/>
      <c r="X38" s="47"/>
      <c r="Y38" s="47"/>
      <c r="Z38" s="214"/>
      <c r="AA38" s="214"/>
      <c r="AB38" s="214"/>
      <c r="AC38" s="214"/>
      <c r="AD38" s="214"/>
      <c r="AE38" s="214"/>
      <c r="AF38" s="141"/>
      <c r="AG38" s="47"/>
      <c r="AH38" s="230"/>
      <c r="AI38"/>
      <c r="AJ38"/>
      <c r="AK38"/>
      <c r="AL38"/>
    </row>
    <row r="39" spans="1:82" ht="14.15" x14ac:dyDescent="0.35">
      <c r="A39" s="98" t="s">
        <v>13</v>
      </c>
      <c r="B39" s="22"/>
      <c r="C39" s="47"/>
      <c r="D39" s="47"/>
      <c r="E39" s="47"/>
      <c r="F39" s="214"/>
      <c r="G39" s="47"/>
      <c r="H39" s="214"/>
      <c r="I39" s="214"/>
      <c r="J39" s="214"/>
      <c r="K39" s="111"/>
      <c r="L39" s="214"/>
      <c r="M39" s="47"/>
      <c r="N39" s="214" t="s">
        <v>93</v>
      </c>
      <c r="O39" s="214"/>
      <c r="P39" s="47"/>
      <c r="Q39" s="47"/>
      <c r="R39" s="224"/>
      <c r="S39" s="112"/>
      <c r="T39" s="226"/>
      <c r="U39" s="47"/>
      <c r="V39" s="47"/>
      <c r="W39" s="230"/>
      <c r="X39" s="47"/>
      <c r="Y39" s="47"/>
      <c r="Z39" s="214"/>
      <c r="AA39" s="214"/>
      <c r="AB39" s="214"/>
      <c r="AC39" s="214"/>
      <c r="AD39" s="214"/>
      <c r="AE39" s="214"/>
      <c r="AF39" s="141"/>
      <c r="AG39" s="47"/>
      <c r="AH39" s="230"/>
      <c r="AI39"/>
      <c r="AJ39"/>
      <c r="AK39"/>
      <c r="AL39"/>
    </row>
    <row r="40" spans="1:82" ht="14.15" x14ac:dyDescent="0.35">
      <c r="A40" s="98" t="s">
        <v>14</v>
      </c>
      <c r="B40" s="22"/>
      <c r="C40" s="47"/>
      <c r="D40" s="47"/>
      <c r="E40" s="47"/>
      <c r="F40" s="214"/>
      <c r="G40" s="47"/>
      <c r="H40" s="214"/>
      <c r="I40" s="214"/>
      <c r="J40" s="214"/>
      <c r="K40" s="112" t="s">
        <v>167</v>
      </c>
      <c r="L40" s="214"/>
      <c r="M40" s="47"/>
      <c r="N40" s="214" t="s">
        <v>93</v>
      </c>
      <c r="O40" s="214"/>
      <c r="P40" s="47"/>
      <c r="Q40" s="47"/>
      <c r="R40" s="224"/>
      <c r="S40" s="112"/>
      <c r="T40" s="226"/>
      <c r="U40" s="47"/>
      <c r="V40" s="47"/>
      <c r="W40" s="230"/>
      <c r="X40" s="47"/>
      <c r="Y40" s="47"/>
      <c r="Z40" s="214"/>
      <c r="AA40" s="214"/>
      <c r="AB40" s="214"/>
      <c r="AC40" s="132" t="s">
        <v>112</v>
      </c>
      <c r="AD40" s="214"/>
      <c r="AE40" s="214"/>
      <c r="AF40" s="249" t="s">
        <v>110</v>
      </c>
      <c r="AG40" s="47"/>
      <c r="AH40" s="230"/>
      <c r="AI40"/>
      <c r="AJ40"/>
      <c r="AK40"/>
      <c r="AL40"/>
    </row>
    <row r="41" spans="1:82" ht="14.15" x14ac:dyDescent="0.35">
      <c r="A41" s="98" t="s">
        <v>15</v>
      </c>
      <c r="B41" s="3"/>
      <c r="C41" s="47"/>
      <c r="D41" s="47"/>
      <c r="E41" s="47"/>
      <c r="F41" s="214"/>
      <c r="G41" s="47"/>
      <c r="H41" s="214"/>
      <c r="I41" s="214"/>
      <c r="J41" s="214"/>
      <c r="K41" s="111"/>
      <c r="L41" s="214"/>
      <c r="M41" s="47"/>
      <c r="N41" s="214"/>
      <c r="O41" s="214"/>
      <c r="P41" s="47"/>
      <c r="Q41" s="47"/>
      <c r="R41" s="224"/>
      <c r="S41" s="112"/>
      <c r="T41" s="226"/>
      <c r="U41" s="47"/>
      <c r="V41" s="47"/>
      <c r="W41" s="230"/>
      <c r="X41" s="47"/>
      <c r="Y41" s="47"/>
      <c r="Z41" s="214"/>
      <c r="AA41" s="214"/>
      <c r="AB41" s="214"/>
      <c r="AC41" s="214"/>
      <c r="AD41" s="214"/>
      <c r="AE41" s="214"/>
      <c r="AF41" s="141"/>
      <c r="AG41" s="47"/>
      <c r="AH41" s="230"/>
      <c r="AI41"/>
      <c r="AJ41"/>
      <c r="AK41"/>
      <c r="AL41"/>
    </row>
    <row r="42" spans="1:82" ht="14.15" x14ac:dyDescent="0.35">
      <c r="A42" s="98" t="s">
        <v>16</v>
      </c>
      <c r="B42" s="3"/>
      <c r="C42" s="47"/>
      <c r="D42" s="47"/>
      <c r="E42" s="47"/>
      <c r="F42" s="214"/>
      <c r="G42" s="47"/>
      <c r="H42" s="214"/>
      <c r="I42" s="214"/>
      <c r="J42" s="214"/>
      <c r="K42" s="111"/>
      <c r="L42" s="214"/>
      <c r="M42" s="47"/>
      <c r="N42" s="214"/>
      <c r="O42" s="214"/>
      <c r="P42" s="47"/>
      <c r="Q42" s="47"/>
      <c r="R42" s="224"/>
      <c r="S42" s="112"/>
      <c r="T42" s="226"/>
      <c r="U42" s="47"/>
      <c r="V42" s="47"/>
      <c r="W42" s="230"/>
      <c r="X42" s="47"/>
      <c r="Y42" s="47"/>
      <c r="Z42" s="214"/>
      <c r="AA42" s="214"/>
      <c r="AB42" s="214"/>
      <c r="AC42" s="214"/>
      <c r="AD42" s="214"/>
      <c r="AE42" s="214"/>
      <c r="AF42" s="141"/>
      <c r="AG42" s="47"/>
      <c r="AH42" s="230"/>
      <c r="AI42"/>
      <c r="AJ42"/>
      <c r="AK42"/>
      <c r="AL42"/>
    </row>
    <row r="43" spans="1:82" ht="14.15" x14ac:dyDescent="0.35">
      <c r="A43" s="98" t="s">
        <v>17</v>
      </c>
      <c r="B43" s="3"/>
      <c r="C43" s="47"/>
      <c r="D43" s="47"/>
      <c r="E43" s="47"/>
      <c r="F43" s="214"/>
      <c r="G43" s="47"/>
      <c r="H43" s="214"/>
      <c r="I43" s="214"/>
      <c r="J43" s="214"/>
      <c r="K43" s="111"/>
      <c r="L43" s="214"/>
      <c r="M43" s="47"/>
      <c r="N43" s="214" t="s">
        <v>93</v>
      </c>
      <c r="O43" s="214"/>
      <c r="P43" s="47"/>
      <c r="Q43" s="47"/>
      <c r="R43" s="224"/>
      <c r="S43" s="112"/>
      <c r="T43" s="226"/>
      <c r="U43" s="47"/>
      <c r="V43" s="47"/>
      <c r="W43" s="230"/>
      <c r="X43" s="47"/>
      <c r="Y43" s="47"/>
      <c r="Z43" s="214"/>
      <c r="AA43" s="214"/>
      <c r="AB43" s="214"/>
      <c r="AC43" s="214"/>
      <c r="AD43" s="214"/>
      <c r="AE43" s="214"/>
      <c r="AF43" s="141"/>
      <c r="AG43" s="47"/>
      <c r="AH43" s="230"/>
      <c r="AI43"/>
      <c r="AJ43"/>
      <c r="AK43"/>
      <c r="AL43"/>
    </row>
    <row r="44" spans="1:82" ht="14.15" x14ac:dyDescent="0.35">
      <c r="A44" s="98" t="s">
        <v>18</v>
      </c>
      <c r="B44" s="3"/>
      <c r="C44" s="47"/>
      <c r="D44" s="47"/>
      <c r="E44" s="47"/>
      <c r="F44" s="214"/>
      <c r="G44" s="47"/>
      <c r="H44" s="214"/>
      <c r="I44" s="214"/>
      <c r="J44" s="214" t="s">
        <v>112</v>
      </c>
      <c r="K44" s="111"/>
      <c r="L44" s="214"/>
      <c r="M44" s="47"/>
      <c r="N44" s="214"/>
      <c r="O44" s="214"/>
      <c r="P44" s="47"/>
      <c r="Q44" s="47"/>
      <c r="R44" s="224"/>
      <c r="S44" s="112"/>
      <c r="T44" s="226"/>
      <c r="U44" s="47"/>
      <c r="V44" s="47"/>
      <c r="W44" s="230"/>
      <c r="X44" s="47"/>
      <c r="Y44" s="47"/>
      <c r="Z44" s="214"/>
      <c r="AA44" s="214"/>
      <c r="AB44" s="214"/>
      <c r="AC44" s="214"/>
      <c r="AD44" s="214"/>
      <c r="AE44" s="214"/>
      <c r="AF44" s="141"/>
      <c r="AG44" s="47"/>
      <c r="AH44" s="230"/>
      <c r="AI44"/>
      <c r="AJ44"/>
      <c r="AK44"/>
      <c r="AL44"/>
    </row>
    <row r="45" spans="1:82" ht="14.15" x14ac:dyDescent="0.35">
      <c r="A45" s="98" t="s">
        <v>19</v>
      </c>
      <c r="B45" s="3"/>
      <c r="C45" s="47"/>
      <c r="D45" s="47"/>
      <c r="E45" s="47"/>
      <c r="F45" s="214"/>
      <c r="G45" s="47"/>
      <c r="H45" s="214"/>
      <c r="I45" s="214"/>
      <c r="J45" s="214"/>
      <c r="K45" s="111"/>
      <c r="L45" s="214"/>
      <c r="M45" s="47"/>
      <c r="N45" s="214"/>
      <c r="O45" s="214"/>
      <c r="P45" s="47"/>
      <c r="Q45" s="47"/>
      <c r="R45" s="224"/>
      <c r="S45" s="112"/>
      <c r="T45" s="226"/>
      <c r="U45" s="47"/>
      <c r="V45" s="47"/>
      <c r="W45" s="230"/>
      <c r="X45" s="47"/>
      <c r="Y45" s="47"/>
      <c r="Z45" s="214"/>
      <c r="AA45" s="214"/>
      <c r="AB45" s="214"/>
      <c r="AC45" s="214"/>
      <c r="AD45" s="214"/>
      <c r="AE45" s="214"/>
      <c r="AF45" s="141"/>
      <c r="AG45" s="47"/>
      <c r="AH45" s="230"/>
      <c r="AI45"/>
      <c r="AJ45"/>
      <c r="AK45"/>
      <c r="AL45"/>
    </row>
    <row r="46" spans="1:82" ht="14.15" x14ac:dyDescent="0.35">
      <c r="A46" s="98" t="s">
        <v>20</v>
      </c>
      <c r="B46" s="3"/>
      <c r="C46" s="47"/>
      <c r="D46" s="47"/>
      <c r="E46" s="47"/>
      <c r="F46" s="214"/>
      <c r="G46" s="47"/>
      <c r="H46" s="214"/>
      <c r="I46" s="214"/>
      <c r="J46" s="214"/>
      <c r="K46" s="111"/>
      <c r="L46" s="214"/>
      <c r="M46" s="47"/>
      <c r="N46" s="214"/>
      <c r="O46" s="214"/>
      <c r="P46" s="47"/>
      <c r="Q46" s="47"/>
      <c r="R46" s="224"/>
      <c r="S46" s="112"/>
      <c r="T46" s="226"/>
      <c r="U46" s="47"/>
      <c r="V46" s="47"/>
      <c r="W46" s="230"/>
      <c r="X46" s="47"/>
      <c r="Y46" s="47"/>
      <c r="Z46" s="214"/>
      <c r="AA46" s="214"/>
      <c r="AB46" s="214"/>
      <c r="AC46" s="214"/>
      <c r="AD46" s="214"/>
      <c r="AE46" s="214"/>
      <c r="AF46" s="141"/>
      <c r="AG46" s="47"/>
      <c r="AH46" s="230"/>
      <c r="AI46"/>
      <c r="AJ46"/>
      <c r="AK46"/>
      <c r="AL46"/>
    </row>
    <row r="47" spans="1:82" ht="14.15" x14ac:dyDescent="0.35">
      <c r="A47" s="98" t="s">
        <v>21</v>
      </c>
      <c r="B47" s="3"/>
      <c r="C47" s="47"/>
      <c r="D47" s="47"/>
      <c r="E47" s="47"/>
      <c r="F47" s="214"/>
      <c r="G47" s="47"/>
      <c r="H47" s="214"/>
      <c r="I47" s="214"/>
      <c r="J47" s="214"/>
      <c r="K47" s="111"/>
      <c r="L47" s="214"/>
      <c r="M47" s="47"/>
      <c r="N47" s="214"/>
      <c r="O47" s="214"/>
      <c r="P47" s="47"/>
      <c r="Q47" s="47" t="s">
        <v>110</v>
      </c>
      <c r="R47" s="224"/>
      <c r="S47" s="112"/>
      <c r="T47" s="226"/>
      <c r="U47" s="47"/>
      <c r="V47" s="47"/>
      <c r="W47" s="230"/>
      <c r="X47" s="47"/>
      <c r="Y47" s="47"/>
      <c r="Z47" s="214"/>
      <c r="AA47" s="214"/>
      <c r="AB47" s="214"/>
      <c r="AC47" s="132" t="s">
        <v>112</v>
      </c>
      <c r="AD47" s="214"/>
      <c r="AE47" s="214"/>
      <c r="AF47" s="141"/>
      <c r="AG47" s="47"/>
      <c r="AH47" s="230"/>
      <c r="AI47"/>
      <c r="AJ47"/>
      <c r="AK47"/>
      <c r="AL47"/>
    </row>
    <row r="48" spans="1:82" ht="14.15" x14ac:dyDescent="0.35">
      <c r="A48" s="98" t="s">
        <v>22</v>
      </c>
      <c r="B48" s="3"/>
      <c r="C48" s="119"/>
      <c r="D48" s="47">
        <v>1</v>
      </c>
      <c r="E48" s="47"/>
      <c r="F48" s="214" t="s">
        <v>93</v>
      </c>
      <c r="G48" s="47"/>
      <c r="H48" s="214"/>
      <c r="I48" s="214">
        <v>2</v>
      </c>
      <c r="J48" s="214"/>
      <c r="K48" s="111"/>
      <c r="L48" s="214"/>
      <c r="M48" s="47"/>
      <c r="N48" s="214" t="s">
        <v>93</v>
      </c>
      <c r="O48" s="214"/>
      <c r="P48" s="47"/>
      <c r="Q48" s="47" t="s">
        <v>110</v>
      </c>
      <c r="R48" s="224">
        <v>1</v>
      </c>
      <c r="S48" s="112"/>
      <c r="T48" s="227" t="s">
        <v>110</v>
      </c>
      <c r="U48" s="47"/>
      <c r="V48" s="47"/>
      <c r="W48" s="230"/>
      <c r="X48" s="47"/>
      <c r="Y48" s="47">
        <v>3</v>
      </c>
      <c r="Z48" s="214"/>
      <c r="AA48" s="214"/>
      <c r="AB48" s="214"/>
      <c r="AC48" s="132" t="s">
        <v>112</v>
      </c>
      <c r="AD48" s="214" t="s">
        <v>93</v>
      </c>
      <c r="AE48" s="214"/>
      <c r="AF48" s="141"/>
      <c r="AG48" s="47"/>
      <c r="AH48" s="230" t="s">
        <v>208</v>
      </c>
      <c r="AI48"/>
      <c r="AJ48"/>
      <c r="AK48"/>
      <c r="AL48"/>
    </row>
    <row r="49" spans="1:76" ht="14.15" x14ac:dyDescent="0.35">
      <c r="A49" s="98" t="s">
        <v>23</v>
      </c>
      <c r="B49" s="3"/>
      <c r="C49" s="119"/>
      <c r="D49" s="47"/>
      <c r="E49" s="47"/>
      <c r="F49" s="214"/>
      <c r="G49" s="47"/>
      <c r="H49" s="214"/>
      <c r="I49" s="214"/>
      <c r="J49" s="214"/>
      <c r="K49" s="111"/>
      <c r="L49" s="214"/>
      <c r="M49" s="47"/>
      <c r="N49" s="214"/>
      <c r="O49" s="214"/>
      <c r="P49" s="47"/>
      <c r="Q49" s="47"/>
      <c r="R49" s="225"/>
      <c r="S49" s="112"/>
      <c r="T49" s="226"/>
      <c r="U49" s="47"/>
      <c r="V49" s="47"/>
      <c r="W49" s="230"/>
      <c r="X49" s="47"/>
      <c r="Y49" s="47"/>
      <c r="Z49" s="214"/>
      <c r="AA49" s="214"/>
      <c r="AB49" s="214"/>
      <c r="AC49" s="214"/>
      <c r="AD49" s="214"/>
      <c r="AE49" s="214"/>
      <c r="AF49" s="141"/>
      <c r="AG49" s="47"/>
      <c r="AH49" s="230"/>
      <c r="AI49"/>
      <c r="AJ49"/>
      <c r="AK49"/>
      <c r="AL49"/>
    </row>
    <row r="50" spans="1:76" ht="14.15" x14ac:dyDescent="0.35">
      <c r="A50" s="98" t="s">
        <v>24</v>
      </c>
      <c r="B50" s="3"/>
      <c r="C50" s="119"/>
      <c r="D50" s="47"/>
      <c r="E50" s="47"/>
      <c r="F50" s="214"/>
      <c r="G50" s="47"/>
      <c r="H50" s="214"/>
      <c r="I50" s="214"/>
      <c r="J50" s="214"/>
      <c r="K50" s="111"/>
      <c r="L50" s="214"/>
      <c r="M50" s="47"/>
      <c r="N50" s="214"/>
      <c r="O50" s="214"/>
      <c r="P50" s="47"/>
      <c r="Q50" s="47"/>
      <c r="R50" s="225"/>
      <c r="S50" s="112"/>
      <c r="T50" s="226"/>
      <c r="U50" s="47"/>
      <c r="V50" s="47"/>
      <c r="W50" s="230"/>
      <c r="X50" s="47"/>
      <c r="Y50" s="47"/>
      <c r="Z50" s="214"/>
      <c r="AA50" s="214"/>
      <c r="AB50" s="214"/>
      <c r="AC50" s="214"/>
      <c r="AD50" s="214"/>
      <c r="AE50" s="214"/>
      <c r="AF50" s="141"/>
      <c r="AG50" s="47"/>
      <c r="AH50" s="230"/>
      <c r="AI50"/>
      <c r="AJ50"/>
      <c r="AK50"/>
      <c r="AL50"/>
    </row>
    <row r="51" spans="1:76" ht="14.15" x14ac:dyDescent="0.35">
      <c r="A51" s="98" t="s">
        <v>25</v>
      </c>
      <c r="B51" s="3"/>
      <c r="C51" s="119"/>
      <c r="D51" s="47"/>
      <c r="E51" s="47"/>
      <c r="F51" s="214"/>
      <c r="G51" s="47"/>
      <c r="H51" s="214"/>
      <c r="I51" s="214"/>
      <c r="J51" s="214"/>
      <c r="K51" s="111"/>
      <c r="L51" s="214"/>
      <c r="M51" s="47"/>
      <c r="N51" s="214"/>
      <c r="O51" s="214"/>
      <c r="P51" s="47"/>
      <c r="Q51" s="47"/>
      <c r="R51" s="225"/>
      <c r="S51" s="112"/>
      <c r="T51" s="226"/>
      <c r="U51" s="47"/>
      <c r="V51" s="47"/>
      <c r="W51" s="230"/>
      <c r="X51" s="47"/>
      <c r="Y51" s="47"/>
      <c r="Z51" s="214"/>
      <c r="AA51" s="214"/>
      <c r="AB51" s="214"/>
      <c r="AC51" s="214"/>
      <c r="AD51" s="214"/>
      <c r="AE51" s="214"/>
      <c r="AF51" s="141"/>
      <c r="AG51" s="47"/>
      <c r="AH51" s="230"/>
      <c r="AI51"/>
      <c r="AJ51"/>
      <c r="AK51"/>
      <c r="AL51"/>
    </row>
    <row r="52" spans="1:76" ht="14.15" x14ac:dyDescent="0.35">
      <c r="A52" s="98" t="s">
        <v>26</v>
      </c>
      <c r="B52" s="3"/>
      <c r="C52" s="119"/>
      <c r="D52" s="47"/>
      <c r="E52" s="47"/>
      <c r="F52" s="214"/>
      <c r="G52" s="47"/>
      <c r="H52" s="214"/>
      <c r="I52" s="214"/>
      <c r="J52" s="214"/>
      <c r="K52" s="111"/>
      <c r="L52" s="214"/>
      <c r="M52" s="47"/>
      <c r="N52" s="214"/>
      <c r="O52" s="214"/>
      <c r="P52" s="47"/>
      <c r="Q52" s="47"/>
      <c r="R52" s="225"/>
      <c r="S52" s="112"/>
      <c r="T52" s="226"/>
      <c r="U52" s="47"/>
      <c r="V52" s="47"/>
      <c r="W52" s="230"/>
      <c r="X52" s="47"/>
      <c r="Y52" s="47"/>
      <c r="Z52" s="214"/>
      <c r="AA52" s="214"/>
      <c r="AB52" s="214"/>
      <c r="AC52" s="214"/>
      <c r="AD52" s="214"/>
      <c r="AE52" s="214"/>
      <c r="AF52" s="141"/>
      <c r="AG52" s="47"/>
      <c r="AH52" s="230"/>
      <c r="AI52"/>
      <c r="AJ52"/>
      <c r="AK52"/>
      <c r="AL52"/>
    </row>
    <row r="53" spans="1:76" ht="14.15" x14ac:dyDescent="0.35">
      <c r="A53" s="98" t="s">
        <v>27</v>
      </c>
      <c r="B53" s="3"/>
      <c r="C53" s="119"/>
      <c r="D53" s="47"/>
      <c r="E53" s="47"/>
      <c r="F53" s="214"/>
      <c r="G53" s="47"/>
      <c r="H53" s="214"/>
      <c r="I53" s="214"/>
      <c r="J53" s="214"/>
      <c r="K53" s="111"/>
      <c r="L53" s="214"/>
      <c r="M53" s="47"/>
      <c r="N53" s="214"/>
      <c r="O53" s="214"/>
      <c r="P53" s="47"/>
      <c r="Q53" s="47"/>
      <c r="R53" s="225"/>
      <c r="S53" s="112"/>
      <c r="T53" s="226"/>
      <c r="U53" s="47"/>
      <c r="V53" s="47"/>
      <c r="W53" s="230"/>
      <c r="X53" s="47"/>
      <c r="Y53" s="47"/>
      <c r="Z53" s="214"/>
      <c r="AA53" s="214"/>
      <c r="AB53" s="214"/>
      <c r="AC53" s="214"/>
      <c r="AD53" s="214"/>
      <c r="AE53" s="214"/>
      <c r="AF53" s="141"/>
      <c r="AG53" s="47"/>
      <c r="AH53" s="230"/>
      <c r="AI53"/>
      <c r="AJ53"/>
      <c r="AK53"/>
      <c r="AL53"/>
    </row>
    <row r="54" spans="1:76" ht="14.15" x14ac:dyDescent="0.35">
      <c r="A54" s="98" t="s">
        <v>28</v>
      </c>
      <c r="B54" s="3"/>
      <c r="C54" s="119"/>
      <c r="D54" s="47"/>
      <c r="E54" s="47"/>
      <c r="F54" s="214"/>
      <c r="G54" s="47"/>
      <c r="H54" s="214"/>
      <c r="I54" s="214"/>
      <c r="J54" s="214"/>
      <c r="K54" s="111"/>
      <c r="L54" s="214"/>
      <c r="M54" s="47"/>
      <c r="N54" s="214"/>
      <c r="O54" s="214"/>
      <c r="P54" s="47"/>
      <c r="Q54" s="47"/>
      <c r="R54" s="225"/>
      <c r="S54" s="112"/>
      <c r="T54" s="226"/>
      <c r="U54" s="47"/>
      <c r="V54" s="47"/>
      <c r="W54" s="230"/>
      <c r="X54" s="47"/>
      <c r="Y54" s="47"/>
      <c r="Z54" s="214"/>
      <c r="AA54" s="214"/>
      <c r="AB54" s="214"/>
      <c r="AC54" s="214"/>
      <c r="AD54" s="214"/>
      <c r="AE54" s="214"/>
      <c r="AF54" s="141"/>
      <c r="AG54" s="47"/>
      <c r="AH54" s="230"/>
      <c r="AI54"/>
      <c r="AJ54"/>
      <c r="AK54"/>
      <c r="AL54"/>
    </row>
    <row r="55" spans="1:76" ht="14.15" x14ac:dyDescent="0.35">
      <c r="A55" s="98" t="s">
        <v>29</v>
      </c>
      <c r="B55" s="3"/>
      <c r="C55" s="119"/>
      <c r="D55" s="47"/>
      <c r="E55" s="47"/>
      <c r="F55" s="214"/>
      <c r="G55" s="47"/>
      <c r="H55" s="214"/>
      <c r="I55" s="214"/>
      <c r="J55" s="214"/>
      <c r="K55" s="111"/>
      <c r="L55" s="214"/>
      <c r="M55" s="47"/>
      <c r="N55" s="214"/>
      <c r="O55" s="214"/>
      <c r="P55" s="47"/>
      <c r="Q55" s="47"/>
      <c r="R55" s="225"/>
      <c r="S55" s="112"/>
      <c r="T55" s="226"/>
      <c r="U55" s="47"/>
      <c r="V55" s="47"/>
      <c r="W55" s="230"/>
      <c r="X55" s="47"/>
      <c r="Y55" s="47"/>
      <c r="Z55" s="214"/>
      <c r="AA55" s="214"/>
      <c r="AB55" s="214"/>
      <c r="AC55" s="214"/>
      <c r="AD55" s="214"/>
      <c r="AE55" s="214"/>
      <c r="AF55" s="141"/>
      <c r="AG55" s="47"/>
      <c r="AH55" s="230"/>
      <c r="AI55"/>
      <c r="AJ55"/>
      <c r="AK55"/>
      <c r="AL55"/>
    </row>
    <row r="56" spans="1:76" ht="14.15" x14ac:dyDescent="0.35">
      <c r="A56" s="98" t="s">
        <v>30</v>
      </c>
      <c r="B56" s="3"/>
      <c r="C56" s="119"/>
      <c r="D56" s="47"/>
      <c r="E56" s="47"/>
      <c r="F56" s="214"/>
      <c r="G56" s="47"/>
      <c r="H56" s="214"/>
      <c r="I56" s="214"/>
      <c r="J56" s="214"/>
      <c r="K56" s="112" t="s">
        <v>167</v>
      </c>
      <c r="L56" s="214"/>
      <c r="M56" s="47"/>
      <c r="N56" s="214"/>
      <c r="O56" s="214"/>
      <c r="P56" s="47"/>
      <c r="Q56" s="47"/>
      <c r="R56" s="225"/>
      <c r="S56" s="112"/>
      <c r="T56" s="226"/>
      <c r="U56" s="47"/>
      <c r="V56" s="47"/>
      <c r="W56" s="230"/>
      <c r="X56" s="47"/>
      <c r="Y56" s="47"/>
      <c r="Z56" s="214"/>
      <c r="AA56" s="214"/>
      <c r="AB56" s="214"/>
      <c r="AC56" s="214"/>
      <c r="AD56" s="214"/>
      <c r="AE56" s="214"/>
      <c r="AF56" s="141"/>
      <c r="AG56" s="47"/>
      <c r="AH56" s="230"/>
      <c r="AI56"/>
      <c r="AJ56"/>
      <c r="AK56"/>
      <c r="AL56"/>
    </row>
    <row r="57" spans="1:76" ht="14.15" x14ac:dyDescent="0.35">
      <c r="A57" s="4" t="s">
        <v>114</v>
      </c>
      <c r="B57" s="3"/>
      <c r="C57" s="119"/>
      <c r="D57" s="47"/>
      <c r="E57" s="47"/>
      <c r="F57" s="214"/>
      <c r="G57" s="47"/>
      <c r="H57" s="214"/>
      <c r="I57" s="214"/>
      <c r="J57" s="214"/>
      <c r="K57" s="111"/>
      <c r="L57" s="214"/>
      <c r="M57" s="47"/>
      <c r="N57" s="214"/>
      <c r="O57" s="214"/>
      <c r="P57" s="47"/>
      <c r="Q57" s="47"/>
      <c r="R57" s="225"/>
      <c r="S57" s="112"/>
      <c r="T57" s="226"/>
      <c r="U57" s="47"/>
      <c r="V57" s="47"/>
      <c r="W57" s="230"/>
      <c r="X57" s="47"/>
      <c r="Y57" s="47"/>
      <c r="Z57" s="214"/>
      <c r="AA57" s="214"/>
      <c r="AB57" s="214"/>
      <c r="AC57" s="214"/>
      <c r="AD57" s="214"/>
      <c r="AE57" s="214"/>
      <c r="AF57" s="141"/>
      <c r="AG57" s="47"/>
      <c r="AH57" s="230"/>
      <c r="AI57"/>
      <c r="AJ57"/>
      <c r="AK57"/>
      <c r="AL57"/>
    </row>
    <row r="58" spans="1:76" ht="14.15" x14ac:dyDescent="0.35">
      <c r="A58" s="85" t="s">
        <v>31</v>
      </c>
      <c r="B58" s="3"/>
      <c r="C58" s="119"/>
      <c r="D58" s="47"/>
      <c r="E58" s="47"/>
      <c r="F58" s="214"/>
      <c r="G58" s="47"/>
      <c r="H58" s="214"/>
      <c r="I58" s="214"/>
      <c r="J58" s="214"/>
      <c r="K58" s="111"/>
      <c r="L58" s="214"/>
      <c r="M58" s="47"/>
      <c r="N58" s="214"/>
      <c r="O58" s="214"/>
      <c r="P58" s="47"/>
      <c r="Q58" s="47"/>
      <c r="R58" s="225"/>
      <c r="S58" s="112"/>
      <c r="T58" s="226"/>
      <c r="U58" s="47"/>
      <c r="V58" s="47"/>
      <c r="W58" s="230"/>
      <c r="X58" s="47"/>
      <c r="Y58" s="47"/>
      <c r="Z58" s="214"/>
      <c r="AA58" s="214"/>
      <c r="AB58" s="214"/>
      <c r="AC58" s="214"/>
      <c r="AD58" s="214"/>
      <c r="AE58" s="214"/>
      <c r="AF58" s="141"/>
      <c r="AG58" s="47"/>
      <c r="AH58" s="230"/>
      <c r="AI58"/>
      <c r="AJ58"/>
      <c r="AK58"/>
      <c r="AL58"/>
    </row>
    <row r="59" spans="1:76" ht="14.15" x14ac:dyDescent="0.35">
      <c r="A59" s="151"/>
      <c r="B59" s="3"/>
      <c r="C59" s="119"/>
      <c r="D59" s="47"/>
      <c r="E59" s="47"/>
      <c r="F59" s="214"/>
      <c r="G59" s="47"/>
      <c r="H59" s="214"/>
      <c r="I59" s="214"/>
      <c r="J59" s="214"/>
      <c r="K59" s="110" t="s">
        <v>172</v>
      </c>
      <c r="L59" s="214"/>
      <c r="M59" s="47"/>
      <c r="N59" s="214"/>
      <c r="O59" s="214"/>
      <c r="P59" s="47"/>
      <c r="Q59" s="47"/>
      <c r="R59" s="225"/>
      <c r="S59" s="112"/>
      <c r="T59" s="226"/>
      <c r="U59" s="47"/>
      <c r="V59" s="47"/>
      <c r="W59" s="230"/>
      <c r="X59" s="47"/>
      <c r="Y59" s="47"/>
      <c r="Z59" s="214"/>
      <c r="AA59" s="214"/>
      <c r="AB59" s="214"/>
      <c r="AC59" s="214"/>
      <c r="AD59" s="214"/>
      <c r="AE59" s="214"/>
      <c r="AF59" s="141"/>
      <c r="AG59" s="47"/>
      <c r="AH59" s="230"/>
      <c r="AI59"/>
      <c r="AJ59"/>
      <c r="AK59"/>
      <c r="AL59"/>
    </row>
    <row r="60" spans="1:76" ht="14.15" x14ac:dyDescent="0.35">
      <c r="A60" s="85"/>
      <c r="B60" s="3"/>
      <c r="C60" s="119"/>
      <c r="D60" s="47"/>
      <c r="E60" s="47"/>
      <c r="F60" s="214"/>
      <c r="G60" s="47"/>
      <c r="H60" s="214"/>
      <c r="I60" s="214"/>
      <c r="J60" s="214"/>
      <c r="K60" s="110" t="s">
        <v>179</v>
      </c>
      <c r="L60" s="214"/>
      <c r="M60" s="47"/>
      <c r="N60" s="214"/>
      <c r="O60" s="214"/>
      <c r="P60" s="47"/>
      <c r="Q60" s="47"/>
      <c r="R60" s="225"/>
      <c r="S60" s="112"/>
      <c r="T60" s="226"/>
      <c r="U60" s="47"/>
      <c r="V60" s="47"/>
      <c r="W60" s="230"/>
      <c r="X60" s="47"/>
      <c r="Y60" s="47"/>
      <c r="Z60" s="214"/>
      <c r="AA60" s="214"/>
      <c r="AB60" s="214"/>
      <c r="AC60" s="214"/>
      <c r="AD60" s="214"/>
      <c r="AE60" s="214"/>
      <c r="AF60" s="141"/>
      <c r="AG60" s="47"/>
      <c r="AH60" s="230"/>
      <c r="AI60"/>
      <c r="AJ60"/>
      <c r="AK60"/>
      <c r="AL60"/>
    </row>
    <row r="61" spans="1:76" ht="14.15" x14ac:dyDescent="0.35">
      <c r="A61" s="84" t="s">
        <v>32</v>
      </c>
      <c r="B61" s="3"/>
      <c r="C61" s="119"/>
      <c r="D61" s="47"/>
      <c r="E61" s="47"/>
      <c r="F61" s="214"/>
      <c r="G61" s="47"/>
      <c r="H61" s="214"/>
      <c r="I61" s="214"/>
      <c r="J61" s="214"/>
      <c r="K61" s="47"/>
      <c r="L61" s="214"/>
      <c r="M61" s="47"/>
      <c r="N61" s="214"/>
      <c r="O61" s="214"/>
      <c r="P61" s="47"/>
      <c r="Q61" s="47"/>
      <c r="R61" s="225"/>
      <c r="S61" s="112"/>
      <c r="T61" s="226"/>
      <c r="U61" s="47"/>
      <c r="V61" s="47"/>
      <c r="W61" s="230"/>
      <c r="X61" s="47"/>
      <c r="Y61" s="47"/>
      <c r="Z61" s="214"/>
      <c r="AA61" s="214"/>
      <c r="AB61" s="214"/>
      <c r="AC61" s="214"/>
      <c r="AD61" s="214"/>
      <c r="AE61" s="214"/>
      <c r="AF61" s="141"/>
      <c r="AG61" s="47"/>
      <c r="AH61" s="230"/>
      <c r="AI61"/>
      <c r="AJ61"/>
      <c r="AK61"/>
      <c r="AL61"/>
    </row>
    <row r="62" spans="1:76" ht="14.15" x14ac:dyDescent="0.35">
      <c r="A62" s="84" t="s">
        <v>11</v>
      </c>
      <c r="B62" s="3"/>
      <c r="C62" s="119"/>
      <c r="D62" s="47"/>
      <c r="E62" s="47"/>
      <c r="F62" s="214"/>
      <c r="G62" s="47"/>
      <c r="H62" s="214"/>
      <c r="I62" s="214"/>
      <c r="J62" s="214"/>
      <c r="K62" s="47"/>
      <c r="L62" s="214"/>
      <c r="M62" s="47"/>
      <c r="N62" s="214"/>
      <c r="O62" s="214"/>
      <c r="P62" s="47"/>
      <c r="Q62" s="47"/>
      <c r="R62" s="225"/>
      <c r="S62" s="112"/>
      <c r="T62" s="226"/>
      <c r="U62" s="47"/>
      <c r="V62" s="47"/>
      <c r="W62" s="230"/>
      <c r="X62" s="47"/>
      <c r="Y62" s="47"/>
      <c r="Z62" s="214"/>
      <c r="AA62" s="214"/>
      <c r="AB62" s="214"/>
      <c r="AC62" s="214"/>
      <c r="AD62" s="214"/>
      <c r="AE62" s="214"/>
      <c r="AF62" s="141"/>
      <c r="AG62" s="47"/>
      <c r="AH62" s="230"/>
      <c r="AI62"/>
      <c r="AJ62"/>
      <c r="AK62"/>
      <c r="AL62"/>
      <c r="AN62" s="10"/>
      <c r="AO62" s="10"/>
      <c r="AP62" s="10"/>
      <c r="AQ62" s="10"/>
      <c r="AR62" s="10"/>
      <c r="AS62" s="10"/>
      <c r="AT62" s="10"/>
      <c r="AX62" s="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</row>
    <row r="63" spans="1:76" ht="14.15" x14ac:dyDescent="0.35">
      <c r="A63" s="4" t="s">
        <v>72</v>
      </c>
      <c r="B63" s="29"/>
      <c r="C63" s="119"/>
      <c r="D63" s="47"/>
      <c r="E63" s="47"/>
      <c r="F63" s="214"/>
      <c r="G63" s="47"/>
      <c r="H63" s="214"/>
      <c r="I63" s="214"/>
      <c r="J63" s="214"/>
      <c r="K63" s="47"/>
      <c r="L63" s="214"/>
      <c r="M63" s="275"/>
      <c r="N63" s="214"/>
      <c r="O63" s="214"/>
      <c r="P63" s="47"/>
      <c r="Q63" s="47"/>
      <c r="R63" s="225"/>
      <c r="S63" s="112"/>
      <c r="T63" s="226"/>
      <c r="U63" s="47"/>
      <c r="V63" s="47"/>
      <c r="W63" s="230"/>
      <c r="X63" s="47"/>
      <c r="Y63" s="47"/>
      <c r="Z63" s="214"/>
      <c r="AA63" s="214"/>
      <c r="AB63" s="214"/>
      <c r="AC63" s="214"/>
      <c r="AD63" s="214"/>
      <c r="AE63" s="214"/>
      <c r="AF63" s="141"/>
      <c r="AG63" s="47"/>
      <c r="AH63" s="230"/>
      <c r="AI63"/>
      <c r="AJ63"/>
      <c r="AK63"/>
      <c r="AL63"/>
      <c r="AN63" s="21"/>
      <c r="AO63" s="21"/>
      <c r="AP63" s="21"/>
      <c r="AQ63" s="21"/>
      <c r="AR63" s="21"/>
      <c r="AS63" s="21"/>
      <c r="AT63" s="21"/>
      <c r="AY63" s="155"/>
      <c r="AZ63" s="155"/>
      <c r="BA63" s="155"/>
      <c r="BB63" s="155"/>
      <c r="BC63" s="155"/>
      <c r="BD63" s="155"/>
      <c r="BE63" s="155"/>
      <c r="BF63" s="155"/>
      <c r="BG63" s="155"/>
      <c r="BH63" s="155"/>
      <c r="BI63" s="155"/>
      <c r="BJ63" s="155"/>
      <c r="BK63" s="155"/>
      <c r="BL63" s="155"/>
      <c r="BM63" s="155"/>
      <c r="BN63" s="155"/>
      <c r="BO63" s="155"/>
      <c r="BP63" s="155"/>
      <c r="BQ63" s="155"/>
      <c r="BR63" s="155"/>
      <c r="BS63" s="155"/>
      <c r="BT63" s="155"/>
      <c r="BU63" s="155"/>
      <c r="BV63" s="155"/>
      <c r="BW63" s="155"/>
      <c r="BX63" s="155"/>
    </row>
    <row r="64" spans="1:76" ht="14.15" x14ac:dyDescent="0.35">
      <c r="A64" s="4" t="s">
        <v>73</v>
      </c>
      <c r="B64" s="3"/>
      <c r="C64" s="119"/>
      <c r="D64" s="112"/>
      <c r="E64" s="112"/>
      <c r="F64" s="214"/>
      <c r="G64" s="47"/>
      <c r="H64" s="214"/>
      <c r="I64" s="214"/>
      <c r="J64" s="214"/>
      <c r="K64" s="47"/>
      <c r="L64" s="214"/>
      <c r="M64" s="275"/>
      <c r="N64" s="214"/>
      <c r="O64" s="214"/>
      <c r="P64" s="47"/>
      <c r="Q64" s="112"/>
      <c r="R64" s="225"/>
      <c r="S64" s="112"/>
      <c r="T64" s="226"/>
      <c r="U64" s="47"/>
      <c r="V64" s="47"/>
      <c r="W64" s="230"/>
      <c r="X64" s="47"/>
      <c r="Y64" s="47"/>
      <c r="Z64" s="214"/>
      <c r="AA64" s="214"/>
      <c r="AB64" s="214"/>
      <c r="AC64" s="214"/>
      <c r="AD64" s="214"/>
      <c r="AE64" s="214"/>
      <c r="AF64" s="141"/>
      <c r="AG64" s="47"/>
      <c r="AH64" s="230"/>
      <c r="AI64"/>
      <c r="AJ64"/>
      <c r="AK64"/>
      <c r="AL64"/>
      <c r="AN64" s="21"/>
      <c r="AO64" s="21"/>
      <c r="AP64" s="21"/>
      <c r="AQ64" s="21"/>
      <c r="AR64" s="21"/>
      <c r="AS64" s="21"/>
      <c r="AT64" s="21"/>
      <c r="AY64" s="155"/>
      <c r="AZ64" s="155"/>
      <c r="BA64" s="155"/>
      <c r="BB64" s="155"/>
      <c r="BC64" s="155"/>
      <c r="BD64" s="155"/>
      <c r="BE64" s="155"/>
      <c r="BF64" s="155"/>
      <c r="BG64" s="155"/>
      <c r="BH64" s="155"/>
      <c r="BI64" s="155"/>
      <c r="BJ64" s="155"/>
      <c r="BK64" s="155"/>
      <c r="BL64" s="155"/>
      <c r="BM64" s="155"/>
      <c r="BN64" s="155"/>
      <c r="BO64" s="155"/>
      <c r="BP64" s="155"/>
      <c r="BQ64" s="155"/>
      <c r="BR64" s="155"/>
      <c r="BS64" s="155"/>
      <c r="BT64" s="155"/>
      <c r="BU64" s="155"/>
      <c r="BV64" s="155"/>
      <c r="BW64" s="155"/>
      <c r="BX64" s="155"/>
    </row>
    <row r="65" spans="1:76" ht="14.15" x14ac:dyDescent="0.35">
      <c r="A65" s="4" t="s">
        <v>70</v>
      </c>
      <c r="B65" s="22"/>
      <c r="C65" s="119"/>
      <c r="D65" s="112"/>
      <c r="E65" s="47" t="s">
        <v>203</v>
      </c>
      <c r="F65" s="214"/>
      <c r="G65" s="47"/>
      <c r="H65" s="214"/>
      <c r="I65" s="214">
        <v>1</v>
      </c>
      <c r="J65" s="214" t="s">
        <v>113</v>
      </c>
      <c r="K65" s="47"/>
      <c r="L65" s="214"/>
      <c r="M65" s="275"/>
      <c r="N65" s="214" t="s">
        <v>93</v>
      </c>
      <c r="O65" s="214"/>
      <c r="P65" s="47"/>
      <c r="Q65" s="47"/>
      <c r="R65" s="225"/>
      <c r="S65" s="112"/>
      <c r="T65" s="226" t="s">
        <v>93</v>
      </c>
      <c r="U65" s="47"/>
      <c r="V65" s="47"/>
      <c r="W65" s="230"/>
      <c r="X65" s="47"/>
      <c r="Y65" s="47"/>
      <c r="Z65" s="214"/>
      <c r="AA65" s="214"/>
      <c r="AB65" s="216" t="s">
        <v>110</v>
      </c>
      <c r="AC65" s="132" t="s">
        <v>112</v>
      </c>
      <c r="AD65" s="214" t="s">
        <v>93</v>
      </c>
      <c r="AE65" s="214"/>
      <c r="AF65" s="141"/>
      <c r="AG65" s="47"/>
      <c r="AH65" s="230" t="s">
        <v>207</v>
      </c>
      <c r="AI65"/>
      <c r="AJ65"/>
      <c r="AK65"/>
      <c r="AL65"/>
      <c r="AN65" s="21"/>
      <c r="AO65" s="21"/>
      <c r="AP65" s="21"/>
      <c r="AQ65" s="21"/>
      <c r="AR65" s="21"/>
      <c r="AS65" s="21"/>
      <c r="AT65" s="21"/>
      <c r="AY65" s="155"/>
      <c r="AZ65" s="155"/>
      <c r="BA65" s="155"/>
      <c r="BB65" s="155"/>
      <c r="BC65" s="155"/>
      <c r="BD65" s="155"/>
      <c r="BE65" s="155"/>
      <c r="BF65" s="155"/>
      <c r="BG65" s="155"/>
      <c r="BH65" s="155"/>
      <c r="BI65" s="155"/>
      <c r="BJ65" s="155"/>
      <c r="BK65" s="155"/>
      <c r="BL65" s="155"/>
      <c r="BM65" s="155"/>
      <c r="BN65" s="155"/>
      <c r="BO65" s="155"/>
      <c r="BP65" s="155"/>
      <c r="BQ65" s="155"/>
      <c r="BR65" s="155"/>
      <c r="BS65" s="155"/>
      <c r="BT65" s="155"/>
      <c r="BU65" s="155"/>
      <c r="BV65" s="155"/>
      <c r="BW65" s="155"/>
      <c r="BX65" s="155"/>
    </row>
    <row r="66" spans="1:76" ht="14.15" x14ac:dyDescent="0.35">
      <c r="A66" s="4" t="s">
        <v>74</v>
      </c>
      <c r="B66" s="22"/>
      <c r="C66" s="119"/>
      <c r="D66" s="47">
        <v>1</v>
      </c>
      <c r="E66" s="47"/>
      <c r="F66" s="214"/>
      <c r="G66" s="47"/>
      <c r="H66" s="214"/>
      <c r="I66" s="214"/>
      <c r="J66" s="214" t="s">
        <v>112</v>
      </c>
      <c r="K66" s="47"/>
      <c r="L66" s="214"/>
      <c r="M66" s="275"/>
      <c r="N66" s="214"/>
      <c r="O66" s="214"/>
      <c r="P66" s="47"/>
      <c r="Q66" s="47"/>
      <c r="R66" s="225"/>
      <c r="S66" s="112"/>
      <c r="T66" s="226"/>
      <c r="U66" s="47"/>
      <c r="V66" s="47"/>
      <c r="W66" s="230"/>
      <c r="X66" s="47"/>
      <c r="Y66" s="47"/>
      <c r="Z66" s="214"/>
      <c r="AA66" s="214"/>
      <c r="AB66" s="214"/>
      <c r="AC66" s="214"/>
      <c r="AD66" s="214"/>
      <c r="AE66" s="214"/>
      <c r="AF66" s="141"/>
      <c r="AG66" s="47"/>
      <c r="AH66" s="230"/>
      <c r="AI66"/>
      <c r="AJ66"/>
      <c r="AK66"/>
      <c r="AL66"/>
      <c r="AN66" s="21"/>
      <c r="AO66" s="21"/>
      <c r="AP66" s="21"/>
      <c r="AQ66" s="21"/>
      <c r="AR66" s="21"/>
      <c r="AS66" s="21"/>
      <c r="AT66" s="21"/>
      <c r="AY66" s="155"/>
      <c r="AZ66" s="155"/>
      <c r="BA66" s="155"/>
      <c r="BB66" s="155"/>
      <c r="BC66" s="155"/>
      <c r="BD66" s="155"/>
      <c r="BE66" s="155"/>
      <c r="BF66" s="155"/>
      <c r="BG66" s="155"/>
      <c r="BH66" s="155"/>
      <c r="BI66" s="155"/>
      <c r="BJ66" s="155"/>
      <c r="BK66" s="155"/>
      <c r="BL66" s="155"/>
      <c r="BM66" s="155"/>
      <c r="BN66" s="155"/>
      <c r="BO66" s="155"/>
      <c r="BP66" s="155"/>
      <c r="BQ66" s="155"/>
      <c r="BR66" s="155"/>
      <c r="BS66" s="155"/>
      <c r="BT66" s="155"/>
      <c r="BU66" s="155"/>
      <c r="BV66" s="155"/>
      <c r="BW66" s="155"/>
      <c r="BX66" s="155"/>
    </row>
    <row r="67" spans="1:76" ht="14.15" x14ac:dyDescent="0.35">
      <c r="A67" s="4" t="s">
        <v>75</v>
      </c>
      <c r="B67" s="3"/>
      <c r="C67" s="119"/>
      <c r="D67" s="47"/>
      <c r="E67" s="47"/>
      <c r="F67" s="214"/>
      <c r="G67" s="47"/>
      <c r="H67" s="214"/>
      <c r="I67" s="214"/>
      <c r="J67" s="214"/>
      <c r="K67" s="190"/>
      <c r="L67" s="214"/>
      <c r="M67" s="275"/>
      <c r="N67" s="214"/>
      <c r="O67" s="214"/>
      <c r="P67" s="47"/>
      <c r="Q67" s="47"/>
      <c r="R67" s="225"/>
      <c r="S67" s="112"/>
      <c r="T67" s="226"/>
      <c r="U67" s="47"/>
      <c r="V67" s="47"/>
      <c r="W67" s="230"/>
      <c r="X67" s="47"/>
      <c r="Y67" s="47"/>
      <c r="Z67" s="214"/>
      <c r="AA67" s="214"/>
      <c r="AB67" s="214"/>
      <c r="AC67" s="214"/>
      <c r="AD67" s="214"/>
      <c r="AE67" s="214"/>
      <c r="AF67" s="141"/>
      <c r="AG67" s="47"/>
      <c r="AH67" s="230"/>
      <c r="AI67"/>
      <c r="AJ67"/>
      <c r="AK67"/>
      <c r="AL67"/>
      <c r="AN67" s="21"/>
      <c r="AO67" s="21"/>
      <c r="AP67" s="21"/>
      <c r="AQ67" s="21"/>
      <c r="AR67" s="21"/>
      <c r="AS67" s="21"/>
      <c r="AT67" s="21"/>
      <c r="AY67" s="155"/>
      <c r="AZ67" s="155"/>
      <c r="BA67" s="155"/>
      <c r="BB67" s="155"/>
      <c r="BC67" s="155"/>
      <c r="BD67" s="155"/>
      <c r="BE67" s="155"/>
      <c r="BF67" s="155"/>
      <c r="BG67" s="155"/>
      <c r="BH67" s="155"/>
      <c r="BI67" s="155"/>
      <c r="BJ67" s="155"/>
      <c r="BK67" s="155"/>
      <c r="BL67" s="155"/>
      <c r="BM67" s="155"/>
      <c r="BN67" s="155"/>
      <c r="BO67" s="155"/>
      <c r="BP67" s="155"/>
      <c r="BQ67" s="155"/>
      <c r="BR67" s="155"/>
      <c r="BS67" s="155"/>
      <c r="BT67" s="155"/>
      <c r="BU67" s="155"/>
      <c r="BV67" s="155"/>
      <c r="BW67" s="155"/>
      <c r="BX67" s="155"/>
    </row>
    <row r="68" spans="1:76" ht="14.15" x14ac:dyDescent="0.35">
      <c r="A68" s="98" t="s">
        <v>33</v>
      </c>
      <c r="B68" s="3"/>
      <c r="C68" s="119"/>
      <c r="D68" s="47"/>
      <c r="E68" s="47"/>
      <c r="F68" s="214"/>
      <c r="G68" s="47"/>
      <c r="H68" s="214"/>
      <c r="I68" s="214"/>
      <c r="J68" s="214"/>
      <c r="K68" s="190"/>
      <c r="L68" s="214"/>
      <c r="M68" s="275"/>
      <c r="N68" s="214"/>
      <c r="O68" s="214"/>
      <c r="P68" s="47"/>
      <c r="Q68" s="47"/>
      <c r="R68" s="225"/>
      <c r="S68" s="112"/>
      <c r="T68" s="226"/>
      <c r="U68" s="47"/>
      <c r="V68" s="47"/>
      <c r="W68" s="230"/>
      <c r="X68" s="47"/>
      <c r="Y68" s="47"/>
      <c r="Z68" s="214"/>
      <c r="AA68" s="214"/>
      <c r="AB68" s="214"/>
      <c r="AC68" s="214"/>
      <c r="AD68" s="214"/>
      <c r="AE68" s="214"/>
      <c r="AF68" s="141"/>
      <c r="AG68" s="47"/>
      <c r="AH68" s="230"/>
      <c r="AI68"/>
      <c r="AJ68"/>
      <c r="AK68"/>
      <c r="AL68"/>
      <c r="AN68" s="21"/>
      <c r="AO68" s="21"/>
      <c r="AP68" s="21"/>
      <c r="AQ68" s="21"/>
      <c r="AR68" s="21"/>
      <c r="AS68" s="21"/>
      <c r="AT68" s="21"/>
      <c r="AY68" s="155"/>
      <c r="AZ68" s="155"/>
      <c r="BA68" s="155"/>
      <c r="BB68" s="155"/>
      <c r="BC68" s="155"/>
      <c r="BD68" s="155"/>
      <c r="BE68" s="155"/>
      <c r="BF68" s="155"/>
      <c r="BG68" s="155"/>
      <c r="BH68" s="155"/>
      <c r="BI68" s="155"/>
      <c r="BJ68" s="155"/>
      <c r="BK68" s="155"/>
      <c r="BL68" s="155"/>
      <c r="BM68" s="155"/>
      <c r="BN68" s="155"/>
      <c r="BO68" s="155"/>
      <c r="BP68" s="155"/>
      <c r="BQ68" s="155"/>
      <c r="BR68" s="155"/>
      <c r="BS68" s="155"/>
      <c r="BT68" s="155"/>
      <c r="BU68" s="155"/>
      <c r="BV68" s="155"/>
      <c r="BW68" s="155"/>
      <c r="BX68" s="155"/>
    </row>
    <row r="69" spans="1:76" ht="14.15" x14ac:dyDescent="0.35">
      <c r="A69" s="4" t="s">
        <v>71</v>
      </c>
      <c r="B69" s="3"/>
      <c r="C69" s="119"/>
      <c r="D69" s="47"/>
      <c r="E69" s="47"/>
      <c r="F69" s="214"/>
      <c r="G69" s="47" t="s">
        <v>93</v>
      </c>
      <c r="H69" s="214"/>
      <c r="I69" s="214"/>
      <c r="J69" s="214"/>
      <c r="K69" s="221" t="s">
        <v>167</v>
      </c>
      <c r="L69" s="216" t="s">
        <v>110</v>
      </c>
      <c r="M69" s="277"/>
      <c r="N69" s="214"/>
      <c r="O69" s="214"/>
      <c r="P69" s="47" t="s">
        <v>111</v>
      </c>
      <c r="Q69" s="47"/>
      <c r="R69" s="225"/>
      <c r="S69" s="112"/>
      <c r="T69" s="226"/>
      <c r="U69" s="47"/>
      <c r="V69" s="47"/>
      <c r="W69" s="230"/>
      <c r="X69" s="112" t="s">
        <v>192</v>
      </c>
      <c r="Y69" s="47"/>
      <c r="Z69" s="214"/>
      <c r="AA69" s="214"/>
      <c r="AB69" s="214"/>
      <c r="AC69" s="214"/>
      <c r="AD69" s="214"/>
      <c r="AE69" s="214"/>
      <c r="AF69" s="141"/>
      <c r="AG69" s="47"/>
      <c r="AH69" s="230"/>
      <c r="AI69"/>
      <c r="AJ69"/>
      <c r="AK69"/>
      <c r="AL69"/>
      <c r="AN69" s="21"/>
      <c r="AO69" s="21"/>
      <c r="AP69" s="21"/>
      <c r="AQ69" s="21"/>
      <c r="AR69" s="21"/>
      <c r="AS69" s="21"/>
      <c r="AT69" s="21"/>
      <c r="AY69" s="155"/>
      <c r="AZ69" s="155"/>
      <c r="BA69" s="155"/>
      <c r="BB69" s="155"/>
      <c r="BC69" s="155"/>
      <c r="BD69" s="155"/>
      <c r="BE69" s="155"/>
      <c r="BF69" s="155"/>
      <c r="BG69" s="155"/>
      <c r="BH69" s="155"/>
      <c r="BI69" s="155"/>
      <c r="BJ69" s="155"/>
      <c r="BK69" s="155"/>
      <c r="BL69" s="155"/>
      <c r="BM69" s="155"/>
      <c r="BN69" s="155"/>
      <c r="BO69" s="155"/>
      <c r="BP69" s="155"/>
      <c r="BQ69" s="155"/>
      <c r="BR69" s="155"/>
      <c r="BS69" s="155"/>
      <c r="BT69" s="155"/>
      <c r="BU69" s="155"/>
      <c r="BV69" s="155"/>
      <c r="BW69" s="155"/>
      <c r="BX69" s="155"/>
    </row>
    <row r="70" spans="1:76" ht="14.15" x14ac:dyDescent="0.35">
      <c r="A70" s="4" t="s">
        <v>76</v>
      </c>
      <c r="B70" s="3"/>
      <c r="C70" s="119"/>
      <c r="D70" s="47">
        <v>1</v>
      </c>
      <c r="E70" s="47"/>
      <c r="F70" s="214"/>
      <c r="G70" s="47" t="s">
        <v>93</v>
      </c>
      <c r="H70" s="214"/>
      <c r="I70" s="214"/>
      <c r="J70" s="214" t="s">
        <v>112</v>
      </c>
      <c r="K70"/>
      <c r="L70" s="214"/>
      <c r="M70" s="275"/>
      <c r="N70" s="214"/>
      <c r="O70" s="214"/>
      <c r="P70" s="47"/>
      <c r="Q70" s="47"/>
      <c r="R70" s="225"/>
      <c r="S70" s="112"/>
      <c r="T70" s="226"/>
      <c r="U70" s="47"/>
      <c r="V70" s="47"/>
      <c r="W70" s="230"/>
      <c r="X70" s="47"/>
      <c r="Y70" s="47"/>
      <c r="Z70" s="214"/>
      <c r="AA70" s="214"/>
      <c r="AB70" s="214"/>
      <c r="AC70" s="132" t="s">
        <v>112</v>
      </c>
      <c r="AD70" s="214"/>
      <c r="AE70" s="214"/>
      <c r="AF70" s="141"/>
      <c r="AG70" s="47"/>
      <c r="AH70" s="230"/>
      <c r="AI70"/>
      <c r="AJ70"/>
      <c r="AK70"/>
      <c r="AL70"/>
      <c r="AN70" s="21"/>
      <c r="AO70" s="21"/>
      <c r="AP70" s="21"/>
      <c r="AQ70" s="21"/>
      <c r="AR70" s="21"/>
      <c r="AS70" s="21"/>
      <c r="AT70" s="21"/>
      <c r="AY70" s="155"/>
      <c r="AZ70" s="155"/>
      <c r="BA70" s="155"/>
      <c r="BB70" s="155"/>
      <c r="BC70" s="155"/>
      <c r="BD70" s="155"/>
      <c r="BE70" s="155"/>
      <c r="BF70" s="155"/>
      <c r="BG70" s="155"/>
      <c r="BH70" s="155"/>
      <c r="BI70" s="155"/>
      <c r="BJ70" s="155"/>
      <c r="BK70" s="155"/>
      <c r="BL70" s="155"/>
      <c r="BM70" s="155"/>
      <c r="BN70" s="155"/>
      <c r="BO70" s="155"/>
      <c r="BP70" s="155"/>
      <c r="BQ70" s="155"/>
      <c r="BR70" s="155"/>
      <c r="BS70" s="155"/>
      <c r="BT70" s="155"/>
      <c r="BU70" s="155"/>
      <c r="BV70" s="155"/>
      <c r="BW70" s="155"/>
      <c r="BX70" s="155"/>
    </row>
    <row r="71" spans="1:76" ht="14.15" x14ac:dyDescent="0.35">
      <c r="A71" s="4" t="s">
        <v>77</v>
      </c>
      <c r="B71" s="3"/>
      <c r="C71" s="119"/>
      <c r="D71" s="47">
        <v>1</v>
      </c>
      <c r="E71" s="47"/>
      <c r="F71" s="214"/>
      <c r="G71" s="47"/>
      <c r="H71" s="214"/>
      <c r="I71" s="214"/>
      <c r="J71" s="214"/>
      <c r="K71" s="221" t="s">
        <v>167</v>
      </c>
      <c r="L71" s="214"/>
      <c r="M71" s="275"/>
      <c r="N71" s="214" t="s">
        <v>93</v>
      </c>
      <c r="O71" s="214"/>
      <c r="P71" s="47"/>
      <c r="Q71" s="47"/>
      <c r="R71" s="225"/>
      <c r="S71" s="112"/>
      <c r="T71" s="226"/>
      <c r="U71" s="198" t="s">
        <v>110</v>
      </c>
      <c r="V71" s="198"/>
      <c r="W71" s="230"/>
      <c r="X71" s="47"/>
      <c r="Y71" s="47"/>
      <c r="Z71" s="214">
        <v>1</v>
      </c>
      <c r="AA71" s="214"/>
      <c r="AB71" s="214"/>
      <c r="AC71" s="132" t="s">
        <v>112</v>
      </c>
      <c r="AD71" s="214"/>
      <c r="AE71" s="214"/>
      <c r="AF71" s="249" t="s">
        <v>110</v>
      </c>
      <c r="AG71" s="47"/>
      <c r="AH71" s="230"/>
      <c r="AI71"/>
      <c r="AJ71"/>
      <c r="AK71"/>
      <c r="AL71"/>
      <c r="AN71" s="21"/>
      <c r="AO71" s="21"/>
      <c r="AP71" s="21"/>
      <c r="AQ71" s="21"/>
      <c r="AR71" s="21"/>
      <c r="AS71" s="21"/>
      <c r="AT71" s="21"/>
      <c r="AY71" s="155"/>
      <c r="AZ71" s="155"/>
      <c r="BA71" s="155"/>
      <c r="BB71" s="155"/>
      <c r="BC71" s="155"/>
      <c r="BD71" s="155"/>
      <c r="BE71" s="155"/>
      <c r="BF71" s="155"/>
      <c r="BG71" s="155"/>
      <c r="BH71" s="155"/>
      <c r="BI71" s="155"/>
      <c r="BJ71" s="155"/>
      <c r="BK71" s="155"/>
      <c r="BL71" s="155"/>
      <c r="BM71" s="155"/>
      <c r="BN71" s="155"/>
      <c r="BO71" s="155"/>
      <c r="BP71" s="155"/>
      <c r="BQ71" s="155"/>
      <c r="BR71" s="155"/>
      <c r="BS71" s="155"/>
      <c r="BT71" s="155"/>
      <c r="BU71" s="155"/>
      <c r="BV71" s="155"/>
      <c r="BW71" s="155"/>
      <c r="BX71" s="155"/>
    </row>
    <row r="72" spans="1:76" ht="14.15" x14ac:dyDescent="0.35">
      <c r="A72" s="4" t="s">
        <v>78</v>
      </c>
      <c r="B72" s="3"/>
      <c r="C72" s="119"/>
      <c r="D72" s="47"/>
      <c r="E72" s="47"/>
      <c r="F72" s="214"/>
      <c r="G72" s="47"/>
      <c r="H72" s="214"/>
      <c r="I72" s="214"/>
      <c r="J72" s="214"/>
      <c r="K72" s="221" t="s">
        <v>167</v>
      </c>
      <c r="L72" s="214"/>
      <c r="M72" s="275"/>
      <c r="N72" s="214" t="s">
        <v>93</v>
      </c>
      <c r="O72" s="214"/>
      <c r="P72" s="47"/>
      <c r="Q72" s="47"/>
      <c r="R72" s="225"/>
      <c r="S72" s="112"/>
      <c r="T72" s="226"/>
      <c r="U72" s="47"/>
      <c r="V72" s="47"/>
      <c r="W72" s="230"/>
      <c r="X72" s="47"/>
      <c r="Y72" s="47"/>
      <c r="Z72" s="214">
        <v>1</v>
      </c>
      <c r="AA72" s="214"/>
      <c r="AB72" s="214"/>
      <c r="AC72" s="214"/>
      <c r="AD72" s="214"/>
      <c r="AE72" s="214"/>
      <c r="AF72" s="141"/>
      <c r="AG72" s="47"/>
      <c r="AH72" s="230"/>
      <c r="AI72"/>
      <c r="AJ72"/>
      <c r="AK72"/>
      <c r="AL72"/>
      <c r="AN72" s="21"/>
      <c r="AO72" s="21"/>
      <c r="AP72" s="21"/>
      <c r="AQ72" s="21"/>
      <c r="AR72" s="21"/>
      <c r="AS72" s="21"/>
      <c r="AT72" s="21"/>
      <c r="AY72" s="155"/>
      <c r="AZ72" s="155"/>
      <c r="BA72" s="155"/>
      <c r="BB72" s="155"/>
      <c r="BC72" s="155"/>
      <c r="BD72" s="155"/>
      <c r="BE72" s="155"/>
      <c r="BF72" s="155"/>
      <c r="BG72" s="155"/>
      <c r="BH72" s="155"/>
      <c r="BI72" s="155"/>
      <c r="BJ72" s="155"/>
      <c r="BK72" s="155"/>
      <c r="BL72" s="155"/>
      <c r="BM72" s="155"/>
      <c r="BN72" s="155"/>
      <c r="BO72" s="155"/>
      <c r="BP72" s="155"/>
      <c r="BQ72" s="155"/>
      <c r="BR72" s="155"/>
      <c r="BS72" s="155"/>
      <c r="BT72" s="155"/>
      <c r="BU72" s="155"/>
      <c r="BV72" s="155"/>
      <c r="BW72" s="155"/>
      <c r="BX72" s="155"/>
    </row>
    <row r="73" spans="1:76" ht="14.15" x14ac:dyDescent="0.35">
      <c r="A73" s="4" t="s">
        <v>79</v>
      </c>
      <c r="B73" s="3"/>
      <c r="C73" s="119"/>
      <c r="D73" s="47"/>
      <c r="E73" s="47"/>
      <c r="F73" s="214"/>
      <c r="G73" s="47"/>
      <c r="H73" s="214"/>
      <c r="I73" s="214"/>
      <c r="J73" s="214"/>
      <c r="K73"/>
      <c r="L73" s="214"/>
      <c r="M73" s="275"/>
      <c r="N73" s="214"/>
      <c r="O73" s="214"/>
      <c r="P73" s="47"/>
      <c r="Q73" s="47"/>
      <c r="R73" s="225"/>
      <c r="S73" s="112"/>
      <c r="T73" s="226"/>
      <c r="U73" s="47"/>
      <c r="V73" s="47"/>
      <c r="W73" s="230"/>
      <c r="X73" s="47"/>
      <c r="Y73" s="47"/>
      <c r="Z73" s="214"/>
      <c r="AA73" s="214"/>
      <c r="AB73" s="214"/>
      <c r="AC73" s="214"/>
      <c r="AD73" s="214"/>
      <c r="AE73" s="214"/>
      <c r="AF73" s="141"/>
      <c r="AG73" s="47"/>
      <c r="AH73" s="230"/>
      <c r="AI73"/>
      <c r="AJ73"/>
      <c r="AK73"/>
      <c r="AL73"/>
      <c r="AN73" s="21"/>
      <c r="AO73" s="21"/>
      <c r="AP73" s="21"/>
      <c r="AQ73" s="21"/>
      <c r="AR73" s="21"/>
      <c r="AS73" s="21"/>
      <c r="AT73" s="21"/>
      <c r="AY73" s="155"/>
      <c r="AZ73" s="155"/>
      <c r="BA73" s="155"/>
      <c r="BB73" s="155"/>
      <c r="BC73" s="155"/>
      <c r="BD73" s="155"/>
      <c r="BE73" s="155"/>
      <c r="BF73" s="155"/>
      <c r="BG73" s="155"/>
      <c r="BH73" s="155"/>
      <c r="BI73" s="155"/>
      <c r="BJ73" s="155"/>
      <c r="BK73" s="155"/>
      <c r="BL73" s="155"/>
      <c r="BM73" s="155"/>
      <c r="BN73" s="155"/>
      <c r="BO73" s="155"/>
      <c r="BP73" s="155"/>
      <c r="BQ73" s="155"/>
      <c r="BR73" s="155"/>
      <c r="BS73" s="155"/>
      <c r="BT73" s="155"/>
      <c r="BU73" s="155"/>
      <c r="BV73" s="155"/>
      <c r="BW73" s="155"/>
      <c r="BX73" s="155"/>
    </row>
    <row r="74" spans="1:76" ht="14.15" x14ac:dyDescent="0.35">
      <c r="A74" s="4" t="s">
        <v>80</v>
      </c>
      <c r="B74" s="3"/>
      <c r="C74" s="119"/>
      <c r="D74" s="47"/>
      <c r="E74" s="47"/>
      <c r="F74" s="214"/>
      <c r="G74" s="47"/>
      <c r="H74" s="214"/>
      <c r="I74" s="214"/>
      <c r="J74" s="214"/>
      <c r="K74" s="221" t="s">
        <v>167</v>
      </c>
      <c r="L74" s="214"/>
      <c r="M74" s="277"/>
      <c r="N74" s="214" t="s">
        <v>93</v>
      </c>
      <c r="O74" s="214"/>
      <c r="P74" s="47"/>
      <c r="Q74" s="47"/>
      <c r="R74" s="225"/>
      <c r="S74" s="112"/>
      <c r="T74" s="226"/>
      <c r="U74" s="47"/>
      <c r="V74" s="47"/>
      <c r="W74" s="230"/>
      <c r="X74" s="112" t="s">
        <v>192</v>
      </c>
      <c r="Y74" s="47"/>
      <c r="Z74" s="214"/>
      <c r="AA74" s="214" t="s">
        <v>93</v>
      </c>
      <c r="AB74" s="214"/>
      <c r="AC74" s="214"/>
      <c r="AD74" s="214"/>
      <c r="AE74" s="214"/>
      <c r="AF74" s="141"/>
      <c r="AG74" s="47"/>
      <c r="AH74" s="230"/>
      <c r="AI74"/>
      <c r="AJ74"/>
      <c r="AK74"/>
      <c r="AL74"/>
      <c r="AN74" s="21"/>
      <c r="AO74" s="21"/>
      <c r="AP74" s="21"/>
      <c r="AQ74" s="21"/>
      <c r="AR74" s="21"/>
      <c r="AS74" s="21"/>
      <c r="AT74" s="21"/>
      <c r="AY74" s="155"/>
      <c r="AZ74" s="155"/>
      <c r="BA74" s="155"/>
      <c r="BB74" s="155"/>
      <c r="BC74" s="155"/>
      <c r="BD74" s="155"/>
      <c r="BE74" s="155"/>
      <c r="BF74" s="155"/>
      <c r="BG74" s="155"/>
      <c r="BH74" s="155"/>
      <c r="BI74" s="155"/>
      <c r="BJ74" s="155"/>
      <c r="BK74" s="155"/>
      <c r="BL74" s="155"/>
      <c r="BM74" s="155"/>
      <c r="BN74" s="155"/>
      <c r="BO74" s="155"/>
      <c r="BP74" s="155"/>
      <c r="BQ74" s="155"/>
      <c r="BR74" s="155"/>
      <c r="BS74" s="155"/>
      <c r="BT74" s="155"/>
      <c r="BU74" s="155"/>
      <c r="BV74" s="155"/>
      <c r="BW74" s="155"/>
      <c r="BX74" s="155"/>
    </row>
    <row r="75" spans="1:76" ht="14.15" x14ac:dyDescent="0.35">
      <c r="A75" s="4" t="s">
        <v>81</v>
      </c>
      <c r="B75" s="3"/>
      <c r="C75" s="119"/>
      <c r="D75" s="47"/>
      <c r="E75" s="47"/>
      <c r="F75" s="214"/>
      <c r="G75" s="47"/>
      <c r="H75" s="214"/>
      <c r="I75" s="214"/>
      <c r="J75" s="214"/>
      <c r="K75"/>
      <c r="L75" s="214"/>
      <c r="M75" s="275"/>
      <c r="N75" s="214"/>
      <c r="O75" s="214"/>
      <c r="P75" s="47"/>
      <c r="Q75" s="47"/>
      <c r="R75" s="225"/>
      <c r="S75" s="112"/>
      <c r="T75" s="226"/>
      <c r="U75" s="47"/>
      <c r="V75" s="47"/>
      <c r="W75" s="230"/>
      <c r="X75" s="47"/>
      <c r="Y75" s="47"/>
      <c r="Z75" s="214"/>
      <c r="AA75" s="214"/>
      <c r="AB75" s="214"/>
      <c r="AC75" s="214"/>
      <c r="AD75" s="214"/>
      <c r="AE75" s="214"/>
      <c r="AF75" s="141"/>
      <c r="AG75" s="47"/>
      <c r="AH75" s="230"/>
      <c r="AI75"/>
      <c r="AJ75"/>
      <c r="AK75"/>
      <c r="AL75"/>
      <c r="AN75" s="21"/>
      <c r="AO75" s="21"/>
      <c r="AP75" s="21"/>
      <c r="AQ75" s="21"/>
      <c r="AR75" s="21"/>
      <c r="AS75" s="21"/>
      <c r="AT75" s="21"/>
      <c r="AY75" s="155"/>
      <c r="AZ75" s="155"/>
      <c r="BA75" s="155"/>
      <c r="BB75" s="155"/>
      <c r="BC75" s="155"/>
      <c r="BD75" s="155"/>
      <c r="BE75" s="155"/>
      <c r="BF75" s="155"/>
      <c r="BG75" s="155"/>
      <c r="BH75" s="155"/>
      <c r="BI75" s="155"/>
      <c r="BJ75" s="155"/>
      <c r="BK75" s="155"/>
      <c r="BL75" s="155"/>
      <c r="BM75" s="155"/>
      <c r="BN75" s="155"/>
      <c r="BO75" s="155"/>
      <c r="BP75" s="155"/>
      <c r="BQ75" s="155"/>
      <c r="BR75" s="155"/>
      <c r="BS75" s="155"/>
      <c r="BT75" s="155"/>
      <c r="BU75" s="155"/>
      <c r="BV75" s="155"/>
      <c r="BW75" s="155"/>
      <c r="BX75" s="155"/>
    </row>
    <row r="76" spans="1:76" ht="14.15" x14ac:dyDescent="0.35">
      <c r="A76" s="4" t="s">
        <v>82</v>
      </c>
      <c r="B76" s="3"/>
      <c r="C76" s="119"/>
      <c r="D76" s="47"/>
      <c r="E76" s="47"/>
      <c r="F76" s="214"/>
      <c r="G76" s="47"/>
      <c r="H76" s="214" t="s">
        <v>93</v>
      </c>
      <c r="I76" s="214"/>
      <c r="J76" s="214"/>
      <c r="K76" s="221" t="s">
        <v>167</v>
      </c>
      <c r="L76" s="214"/>
      <c r="M76" s="275"/>
      <c r="N76" s="214"/>
      <c r="O76" s="214"/>
      <c r="P76" s="47"/>
      <c r="Q76" s="47"/>
      <c r="R76" s="225"/>
      <c r="S76" s="112"/>
      <c r="T76" s="226"/>
      <c r="U76" s="198" t="s">
        <v>110</v>
      </c>
      <c r="V76" s="198"/>
      <c r="W76" s="230"/>
      <c r="X76" s="47"/>
      <c r="Y76" s="47"/>
      <c r="Z76" s="214"/>
      <c r="AA76" s="214"/>
      <c r="AB76" s="214"/>
      <c r="AC76" s="214"/>
      <c r="AD76" s="214"/>
      <c r="AE76" s="214"/>
      <c r="AF76" s="141"/>
      <c r="AG76" s="47"/>
      <c r="AH76" s="230"/>
      <c r="AI76"/>
      <c r="AJ76"/>
      <c r="AK76"/>
      <c r="AL76"/>
      <c r="AN76" s="21"/>
      <c r="AO76" s="21"/>
      <c r="AP76" s="21"/>
      <c r="AQ76" s="21"/>
      <c r="AR76" s="21"/>
      <c r="AS76" s="21"/>
      <c r="AT76" s="21"/>
      <c r="AY76" s="155"/>
      <c r="AZ76" s="155"/>
      <c r="BA76" s="155"/>
      <c r="BB76" s="155"/>
      <c r="BC76" s="155"/>
      <c r="BD76" s="155"/>
      <c r="BE76" s="155"/>
      <c r="BF76" s="155"/>
      <c r="BG76" s="155"/>
      <c r="BH76" s="155"/>
      <c r="BI76" s="155"/>
      <c r="BJ76" s="155"/>
      <c r="BK76" s="155"/>
      <c r="BL76" s="155"/>
      <c r="BM76" s="155"/>
      <c r="BN76" s="155"/>
      <c r="BO76" s="155"/>
      <c r="BP76" s="155"/>
      <c r="BQ76" s="155"/>
      <c r="BR76" s="155"/>
      <c r="BS76" s="155"/>
      <c r="BT76" s="155"/>
      <c r="BU76" s="155"/>
      <c r="BV76" s="155"/>
      <c r="BW76" s="155"/>
      <c r="BX76" s="155"/>
    </row>
    <row r="77" spans="1:76" ht="14.15" x14ac:dyDescent="0.35">
      <c r="A77" s="4" t="s">
        <v>83</v>
      </c>
      <c r="B77" s="3"/>
      <c r="C77" s="119"/>
      <c r="D77" s="47" t="s">
        <v>212</v>
      </c>
      <c r="E77" s="47" t="s">
        <v>203</v>
      </c>
      <c r="F77" s="214"/>
      <c r="G77" s="47"/>
      <c r="H77" s="214"/>
      <c r="I77" s="214"/>
      <c r="J77" s="214" t="s">
        <v>112</v>
      </c>
      <c r="K77" s="190"/>
      <c r="L77" s="214"/>
      <c r="M77" s="275"/>
      <c r="N77" s="214"/>
      <c r="O77" s="214"/>
      <c r="P77" s="47"/>
      <c r="Q77" s="47"/>
      <c r="R77" s="225">
        <v>1</v>
      </c>
      <c r="S77" s="112"/>
      <c r="T77" s="226"/>
      <c r="U77" s="47"/>
      <c r="V77" s="47"/>
      <c r="W77" s="230"/>
      <c r="X77" s="47"/>
      <c r="Y77" s="47"/>
      <c r="Z77" s="214"/>
      <c r="AA77" s="214"/>
      <c r="AB77" s="214"/>
      <c r="AC77" s="214"/>
      <c r="AD77" s="214"/>
      <c r="AE77" s="214" t="s">
        <v>204</v>
      </c>
      <c r="AF77" s="141"/>
      <c r="AG77" s="47"/>
      <c r="AH77" s="230"/>
      <c r="AI77"/>
      <c r="AJ77"/>
      <c r="AK77"/>
      <c r="AL77"/>
      <c r="AN77" s="174"/>
      <c r="AO77" s="174"/>
      <c r="AP77" s="21"/>
      <c r="AQ77" s="21"/>
      <c r="AR77" s="21"/>
      <c r="AS77" s="21"/>
      <c r="AT77" s="21"/>
      <c r="AY77" s="155"/>
      <c r="AZ77" s="155"/>
      <c r="BA77" s="155"/>
      <c r="BB77" s="155"/>
      <c r="BC77" s="155"/>
      <c r="BD77" s="155"/>
      <c r="BE77" s="155"/>
      <c r="BF77" s="155"/>
      <c r="BG77" s="155"/>
      <c r="BH77" s="155"/>
      <c r="BI77" s="155"/>
      <c r="BJ77" s="155"/>
      <c r="BK77" s="155"/>
      <c r="BL77" s="155"/>
      <c r="BM77" s="155"/>
      <c r="BN77" s="155"/>
      <c r="BO77" s="155"/>
      <c r="BP77" s="155"/>
      <c r="BQ77" s="155"/>
      <c r="BR77" s="155"/>
      <c r="BS77" s="155"/>
      <c r="BT77" s="155"/>
      <c r="BU77" s="155"/>
      <c r="BV77" s="155"/>
      <c r="BW77" s="155"/>
      <c r="BX77" s="155"/>
    </row>
    <row r="78" spans="1:76" ht="14.15" x14ac:dyDescent="0.35">
      <c r="A78" s="4" t="s">
        <v>84</v>
      </c>
      <c r="B78" s="3"/>
      <c r="C78" s="119"/>
      <c r="D78" s="47"/>
      <c r="E78" s="47"/>
      <c r="F78" s="214"/>
      <c r="G78" s="47"/>
      <c r="H78" s="214"/>
      <c r="I78" s="214"/>
      <c r="J78" s="214"/>
      <c r="K78" s="190"/>
      <c r="L78" s="214"/>
      <c r="M78" s="275"/>
      <c r="N78" s="214"/>
      <c r="O78" s="214"/>
      <c r="P78" s="47"/>
      <c r="Q78" s="47"/>
      <c r="R78" s="225"/>
      <c r="S78" s="112"/>
      <c r="T78" s="226"/>
      <c r="U78" s="47"/>
      <c r="V78" s="47"/>
      <c r="W78" s="230"/>
      <c r="X78" s="47"/>
      <c r="Y78" s="47"/>
      <c r="Z78" s="214"/>
      <c r="AA78" s="214"/>
      <c r="AB78" s="214"/>
      <c r="AC78" s="214"/>
      <c r="AD78" s="214"/>
      <c r="AE78" s="214"/>
      <c r="AF78" s="141"/>
      <c r="AG78" s="47"/>
      <c r="AH78" s="230"/>
      <c r="AI78"/>
      <c r="AJ78"/>
      <c r="AK78" s="5"/>
      <c r="AL78" s="5"/>
      <c r="AN78" s="21"/>
      <c r="AO78" s="21"/>
      <c r="AP78" s="21"/>
      <c r="AQ78" s="21"/>
      <c r="AR78" s="21"/>
      <c r="AS78" s="21"/>
      <c r="AT78" s="21"/>
      <c r="AY78" s="155"/>
      <c r="AZ78" s="155"/>
      <c r="BA78" s="155"/>
      <c r="BB78" s="155"/>
      <c r="BC78" s="155"/>
      <c r="BD78" s="155"/>
      <c r="BE78" s="155"/>
      <c r="BF78" s="155"/>
      <c r="BG78" s="155"/>
      <c r="BH78" s="155"/>
      <c r="BI78" s="155"/>
      <c r="BJ78" s="155"/>
      <c r="BK78" s="155"/>
      <c r="BL78" s="155"/>
      <c r="BM78" s="155"/>
      <c r="BN78" s="155"/>
      <c r="BO78" s="155"/>
      <c r="BP78" s="155"/>
      <c r="BQ78" s="155"/>
      <c r="BR78" s="155"/>
      <c r="BS78" s="155"/>
      <c r="BT78" s="155"/>
      <c r="BU78" s="155"/>
      <c r="BV78" s="155"/>
      <c r="BW78" s="155"/>
      <c r="BX78" s="155"/>
    </row>
    <row r="79" spans="1:76" ht="14.15" x14ac:dyDescent="0.35">
      <c r="A79" s="4" t="s">
        <v>85</v>
      </c>
      <c r="B79" s="3"/>
      <c r="C79" s="119"/>
      <c r="D79" s="47"/>
      <c r="E79" s="47"/>
      <c r="F79" s="214"/>
      <c r="G79" s="47"/>
      <c r="H79" s="214"/>
      <c r="I79" s="214"/>
      <c r="J79" s="214"/>
      <c r="K79" s="190"/>
      <c r="L79" s="214"/>
      <c r="M79" s="275"/>
      <c r="N79" s="214"/>
      <c r="O79" s="214"/>
      <c r="P79" s="47"/>
      <c r="Q79" s="47"/>
      <c r="R79" s="225"/>
      <c r="S79" s="112"/>
      <c r="T79" s="226"/>
      <c r="U79" s="47"/>
      <c r="V79" s="47"/>
      <c r="W79" s="230"/>
      <c r="X79" s="47"/>
      <c r="Y79" s="47"/>
      <c r="Z79" s="214"/>
      <c r="AA79" s="214"/>
      <c r="AB79" s="214"/>
      <c r="AC79" s="214"/>
      <c r="AD79" s="214"/>
      <c r="AE79" s="214"/>
      <c r="AF79" s="141"/>
      <c r="AG79" s="47"/>
      <c r="AH79" s="230"/>
      <c r="AI79"/>
      <c r="AJ79"/>
      <c r="AK79"/>
      <c r="AL79"/>
      <c r="AN79" s="21"/>
      <c r="AO79" s="21"/>
      <c r="AP79" s="21"/>
      <c r="AQ79" s="21"/>
      <c r="AR79" s="21"/>
      <c r="AS79" s="21"/>
      <c r="AT79" s="21"/>
      <c r="AY79" s="155"/>
      <c r="AZ79" s="155"/>
      <c r="BA79" s="155"/>
      <c r="BB79" s="155"/>
      <c r="BC79" s="155"/>
      <c r="BD79" s="155"/>
      <c r="BE79" s="155"/>
      <c r="BF79" s="155"/>
      <c r="BG79" s="155"/>
      <c r="BH79" s="155"/>
      <c r="BI79" s="155"/>
      <c r="BJ79" s="155"/>
      <c r="BK79" s="155"/>
      <c r="BL79" s="155"/>
      <c r="BM79" s="155"/>
      <c r="BN79" s="155"/>
      <c r="BO79" s="155"/>
      <c r="BP79" s="155"/>
      <c r="BQ79" s="155"/>
      <c r="BR79" s="155"/>
      <c r="BS79" s="155"/>
      <c r="BT79" s="155"/>
      <c r="BU79" s="155"/>
      <c r="BV79" s="155"/>
      <c r="BW79" s="155"/>
      <c r="BX79" s="155"/>
    </row>
    <row r="80" spans="1:76" ht="14.15" x14ac:dyDescent="0.35">
      <c r="A80" s="4" t="s">
        <v>86</v>
      </c>
      <c r="B80" s="3"/>
      <c r="C80" s="119"/>
      <c r="D80" s="47"/>
      <c r="E80" s="47"/>
      <c r="F80" s="214"/>
      <c r="G80" s="47"/>
      <c r="H80" s="214"/>
      <c r="I80" s="214"/>
      <c r="J80" s="214"/>
      <c r="K80" s="190"/>
      <c r="L80" s="214"/>
      <c r="M80" s="275"/>
      <c r="N80" s="214"/>
      <c r="O80" s="214"/>
      <c r="P80" s="47"/>
      <c r="Q80" s="47"/>
      <c r="R80" s="225"/>
      <c r="S80" s="112"/>
      <c r="T80" s="226"/>
      <c r="U80" s="47"/>
      <c r="V80" s="47"/>
      <c r="W80" s="230"/>
      <c r="X80" s="47"/>
      <c r="Y80" s="47"/>
      <c r="Z80" s="214"/>
      <c r="AA80" s="214"/>
      <c r="AB80" s="214"/>
      <c r="AC80" s="214"/>
      <c r="AD80" s="214"/>
      <c r="AE80" s="214"/>
      <c r="AF80" s="141"/>
      <c r="AG80" s="47"/>
      <c r="AH80" s="230"/>
      <c r="AI80"/>
      <c r="AJ80"/>
      <c r="AK80"/>
      <c r="AL80"/>
      <c r="AN80" s="21"/>
      <c r="AO80" s="21"/>
      <c r="AP80" s="21"/>
      <c r="AQ80" s="21"/>
      <c r="AR80" s="21"/>
      <c r="AS80" s="21"/>
      <c r="AT80" s="21"/>
      <c r="AY80" s="155"/>
      <c r="AZ80" s="155"/>
      <c r="BA80" s="155"/>
      <c r="BB80" s="155"/>
      <c r="BC80" s="155"/>
      <c r="BD80" s="155"/>
      <c r="BE80" s="155"/>
      <c r="BF80" s="155"/>
      <c r="BG80" s="155"/>
      <c r="BH80" s="155"/>
      <c r="BI80" s="155"/>
      <c r="BJ80" s="155"/>
      <c r="BK80" s="155"/>
      <c r="BL80" s="155"/>
      <c r="BM80" s="155"/>
      <c r="BN80" s="155"/>
      <c r="BO80" s="155"/>
      <c r="BP80" s="155"/>
      <c r="BQ80" s="155"/>
      <c r="BR80" s="155"/>
      <c r="BS80" s="155"/>
      <c r="BT80" s="155"/>
      <c r="BU80" s="155"/>
      <c r="BV80" s="155"/>
      <c r="BW80" s="155"/>
      <c r="BX80" s="155"/>
    </row>
    <row r="81" spans="1:76" ht="14.15" x14ac:dyDescent="0.35">
      <c r="A81" s="4" t="s">
        <v>87</v>
      </c>
      <c r="B81" s="3"/>
      <c r="C81" s="119"/>
      <c r="D81" s="47"/>
      <c r="E81" s="47"/>
      <c r="F81" s="214"/>
      <c r="G81" s="47"/>
      <c r="H81" s="214"/>
      <c r="I81" s="214"/>
      <c r="J81" s="214"/>
      <c r="K81" s="190"/>
      <c r="L81" s="214"/>
      <c r="M81" s="275"/>
      <c r="N81" s="214"/>
      <c r="O81" s="214"/>
      <c r="P81" s="47"/>
      <c r="Q81" s="47"/>
      <c r="R81" s="225"/>
      <c r="S81" s="112"/>
      <c r="T81" s="226"/>
      <c r="U81" s="47"/>
      <c r="V81" s="47"/>
      <c r="W81" s="230"/>
      <c r="X81" s="47"/>
      <c r="Y81" s="47"/>
      <c r="Z81" s="214"/>
      <c r="AA81" s="214"/>
      <c r="AB81" s="214"/>
      <c r="AC81" s="214"/>
      <c r="AD81" s="214"/>
      <c r="AE81" s="214"/>
      <c r="AF81" s="141"/>
      <c r="AG81" s="47"/>
      <c r="AH81" s="230"/>
      <c r="AI81"/>
      <c r="AJ81"/>
      <c r="AK81"/>
      <c r="AL81"/>
      <c r="AN81" s="21"/>
      <c r="AO81" s="21"/>
      <c r="AP81" s="21"/>
      <c r="AQ81" s="21"/>
      <c r="AR81" s="21"/>
      <c r="AS81" s="21"/>
      <c r="AT81" s="21"/>
      <c r="AY81" s="155"/>
      <c r="AZ81" s="155"/>
      <c r="BA81" s="155"/>
      <c r="BB81" s="155"/>
      <c r="BC81" s="155"/>
      <c r="BD81" s="155"/>
      <c r="BE81" s="155"/>
      <c r="BF81" s="155"/>
      <c r="BG81" s="155"/>
      <c r="BH81" s="155"/>
      <c r="BI81" s="155"/>
      <c r="BJ81" s="155"/>
      <c r="BK81" s="155"/>
      <c r="BL81" s="155"/>
      <c r="BM81" s="155"/>
      <c r="BN81" s="155"/>
      <c r="BO81" s="155"/>
      <c r="BP81" s="155"/>
      <c r="BQ81" s="155"/>
      <c r="BR81" s="155"/>
      <c r="BS81" s="155"/>
      <c r="BT81" s="155"/>
      <c r="BU81" s="155"/>
      <c r="BV81" s="155"/>
      <c r="BW81" s="155"/>
      <c r="BX81" s="155"/>
    </row>
    <row r="82" spans="1:76" ht="14.15" x14ac:dyDescent="0.35">
      <c r="A82" s="4" t="s">
        <v>88</v>
      </c>
      <c r="B82" s="3"/>
      <c r="C82" s="119"/>
      <c r="D82" s="47">
        <v>1</v>
      </c>
      <c r="E82" s="47"/>
      <c r="F82" s="214"/>
      <c r="G82" s="47"/>
      <c r="H82" s="214"/>
      <c r="I82" s="214">
        <v>2</v>
      </c>
      <c r="J82" s="214" t="s">
        <v>112</v>
      </c>
      <c r="K82" s="190"/>
      <c r="L82" s="214"/>
      <c r="M82" s="275"/>
      <c r="N82" s="214"/>
      <c r="O82" s="214"/>
      <c r="P82" s="47"/>
      <c r="Q82" s="47"/>
      <c r="R82" s="225">
        <v>1</v>
      </c>
      <c r="S82" s="112"/>
      <c r="T82" s="226"/>
      <c r="U82" s="47"/>
      <c r="V82" s="47"/>
      <c r="W82" s="230"/>
      <c r="X82" s="47"/>
      <c r="Y82" s="47"/>
      <c r="Z82" s="214"/>
      <c r="AA82" s="214"/>
      <c r="AB82" s="216" t="s">
        <v>110</v>
      </c>
      <c r="AC82" s="214"/>
      <c r="AD82" s="214"/>
      <c r="AE82" s="214"/>
      <c r="AF82" s="249" t="s">
        <v>93</v>
      </c>
      <c r="AG82" s="47"/>
      <c r="AH82" s="230"/>
      <c r="AI82"/>
      <c r="AJ82"/>
      <c r="AK82"/>
      <c r="AL82"/>
      <c r="AN82" s="21"/>
      <c r="AO82" s="21"/>
      <c r="AP82" s="21"/>
      <c r="AQ82" s="21"/>
      <c r="AR82" s="21"/>
      <c r="AS82" s="21"/>
      <c r="AT82" s="21"/>
      <c r="AY82" s="155"/>
      <c r="AZ82" s="155"/>
      <c r="BA82" s="155"/>
      <c r="BB82" s="155"/>
      <c r="BC82" s="155"/>
      <c r="BD82" s="155"/>
      <c r="BE82" s="155"/>
      <c r="BF82" s="155"/>
      <c r="BG82" s="155"/>
      <c r="BH82" s="155"/>
      <c r="BI82" s="155"/>
      <c r="BJ82" s="155"/>
      <c r="BK82" s="155"/>
      <c r="BL82" s="155"/>
      <c r="BM82" s="155"/>
      <c r="BN82" s="155"/>
      <c r="BO82" s="155"/>
      <c r="BP82" s="155"/>
      <c r="BQ82" s="155"/>
      <c r="BR82" s="155"/>
      <c r="BS82" s="155"/>
      <c r="BT82" s="155"/>
      <c r="BU82" s="155"/>
      <c r="BV82" s="155"/>
      <c r="BW82" s="155"/>
      <c r="BX82" s="155"/>
    </row>
    <row r="83" spans="1:76" ht="14.15" x14ac:dyDescent="0.35">
      <c r="A83" s="4" t="s">
        <v>89</v>
      </c>
      <c r="B83" s="3"/>
      <c r="C83" s="119"/>
      <c r="D83" s="47"/>
      <c r="E83" s="47"/>
      <c r="F83" s="214"/>
      <c r="G83" s="47"/>
      <c r="H83" s="214"/>
      <c r="I83" s="214"/>
      <c r="J83" s="214"/>
      <c r="K83" s="47"/>
      <c r="L83" s="214"/>
      <c r="M83" s="275"/>
      <c r="N83" s="214"/>
      <c r="O83" s="214"/>
      <c r="P83" s="47"/>
      <c r="Q83" s="47"/>
      <c r="R83" s="225"/>
      <c r="S83" s="112"/>
      <c r="T83" s="226"/>
      <c r="U83" s="47"/>
      <c r="V83" s="47"/>
      <c r="W83" s="230"/>
      <c r="X83" s="47"/>
      <c r="Y83" s="47"/>
      <c r="Z83" s="214"/>
      <c r="AA83" s="214"/>
      <c r="AB83" s="214"/>
      <c r="AC83" s="214"/>
      <c r="AD83" s="214"/>
      <c r="AE83" s="214"/>
      <c r="AF83" s="141"/>
      <c r="AG83" s="47"/>
      <c r="AH83" s="230"/>
      <c r="AI83"/>
      <c r="AJ83"/>
      <c r="AK83" s="5"/>
      <c r="AL83" s="5"/>
      <c r="AN83" s="21"/>
      <c r="AO83" s="21"/>
      <c r="AP83" s="21"/>
      <c r="AQ83" s="21"/>
      <c r="AR83" s="21"/>
      <c r="AS83" s="21"/>
      <c r="AT83" s="21"/>
      <c r="AY83" s="155"/>
      <c r="AZ83" s="155"/>
      <c r="BA83" s="155"/>
      <c r="BB83" s="155"/>
      <c r="BC83" s="155"/>
      <c r="BD83" s="155"/>
      <c r="BE83" s="155"/>
      <c r="BF83" s="155"/>
      <c r="BG83" s="155"/>
      <c r="BH83" s="155"/>
      <c r="BI83" s="155"/>
      <c r="BJ83" s="155"/>
      <c r="BK83" s="155"/>
      <c r="BL83" s="155"/>
      <c r="BM83" s="155"/>
      <c r="BN83" s="155"/>
      <c r="BO83" s="155"/>
      <c r="BP83" s="155"/>
      <c r="BQ83" s="155"/>
      <c r="BR83" s="155"/>
      <c r="BS83" s="155"/>
      <c r="BT83" s="155"/>
      <c r="BU83" s="155"/>
      <c r="BV83" s="155"/>
      <c r="BW83" s="155"/>
      <c r="BX83" s="155"/>
    </row>
    <row r="84" spans="1:76" ht="14.15" x14ac:dyDescent="0.35">
      <c r="A84" s="90" t="s">
        <v>90</v>
      </c>
      <c r="B84" s="3"/>
      <c r="C84" s="119"/>
      <c r="D84" s="47"/>
      <c r="E84" s="47"/>
      <c r="F84" s="214"/>
      <c r="G84" s="47"/>
      <c r="H84" s="214"/>
      <c r="I84" s="214"/>
      <c r="J84" s="214"/>
      <c r="K84" s="47"/>
      <c r="L84" s="214"/>
      <c r="M84" s="275"/>
      <c r="N84" s="214"/>
      <c r="O84" s="214"/>
      <c r="P84" s="47"/>
      <c r="Q84" s="47"/>
      <c r="R84" s="225"/>
      <c r="S84" s="112"/>
      <c r="T84" s="226"/>
      <c r="U84" s="47"/>
      <c r="V84" s="47"/>
      <c r="W84" s="230"/>
      <c r="X84" s="47"/>
      <c r="Y84" s="47"/>
      <c r="Z84" s="214"/>
      <c r="AA84" s="214"/>
      <c r="AB84" s="214"/>
      <c r="AC84" s="214"/>
      <c r="AD84" s="214"/>
      <c r="AE84" s="214"/>
      <c r="AF84" s="141"/>
      <c r="AG84" s="47"/>
      <c r="AH84" s="230"/>
      <c r="AI84"/>
      <c r="AJ84"/>
      <c r="AK84"/>
      <c r="AL84"/>
      <c r="AN84" s="21"/>
      <c r="AO84" s="21"/>
      <c r="AP84" s="21"/>
      <c r="AQ84" s="21"/>
      <c r="AR84" s="21"/>
      <c r="AS84" s="21"/>
      <c r="AT84" s="21"/>
      <c r="AY84" s="155"/>
      <c r="AZ84" s="155"/>
      <c r="BA84" s="155"/>
      <c r="BB84" s="155"/>
      <c r="BC84" s="155"/>
      <c r="BD84" s="155"/>
      <c r="BE84" s="155"/>
      <c r="BF84" s="155"/>
      <c r="BG84" s="155"/>
      <c r="BH84" s="155"/>
      <c r="BI84" s="155"/>
      <c r="BJ84" s="155"/>
      <c r="BK84" s="155"/>
      <c r="BL84" s="155"/>
      <c r="BM84" s="155"/>
      <c r="BN84" s="155"/>
      <c r="BO84" s="155"/>
      <c r="BP84" s="155"/>
      <c r="BQ84" s="155"/>
      <c r="BR84" s="155"/>
      <c r="BS84" s="155"/>
      <c r="BT84" s="155"/>
      <c r="BU84" s="155"/>
      <c r="BV84" s="155"/>
      <c r="BW84" s="155"/>
      <c r="BX84" s="155"/>
    </row>
    <row r="85" spans="1:76" ht="14.15" x14ac:dyDescent="0.35">
      <c r="A85" s="90" t="s">
        <v>91</v>
      </c>
      <c r="B85" s="3"/>
      <c r="C85" s="119"/>
      <c r="D85" s="47"/>
      <c r="E85" s="47"/>
      <c r="F85" s="214"/>
      <c r="G85" s="47"/>
      <c r="H85" s="214"/>
      <c r="I85" s="214"/>
      <c r="J85" s="214"/>
      <c r="K85" s="47"/>
      <c r="L85" s="214"/>
      <c r="M85" s="275"/>
      <c r="N85" s="214"/>
      <c r="O85" s="214"/>
      <c r="P85" s="47"/>
      <c r="Q85" s="47"/>
      <c r="R85" s="225"/>
      <c r="S85" s="112"/>
      <c r="T85" s="226"/>
      <c r="U85" s="47"/>
      <c r="V85" s="47"/>
      <c r="W85" s="230"/>
      <c r="X85" s="47"/>
      <c r="Y85" s="47"/>
      <c r="Z85" s="214"/>
      <c r="AA85" s="214"/>
      <c r="AB85" s="214"/>
      <c r="AC85" s="214"/>
      <c r="AD85" s="214"/>
      <c r="AE85" s="214"/>
      <c r="AF85" s="141"/>
      <c r="AG85" s="47"/>
      <c r="AH85" s="230"/>
      <c r="AI85"/>
      <c r="AJ85"/>
      <c r="AK85"/>
      <c r="AL85"/>
      <c r="AN85" s="21"/>
      <c r="AO85" s="21"/>
      <c r="AP85" s="21"/>
      <c r="AQ85" s="21"/>
      <c r="AR85" s="21"/>
      <c r="AS85" s="21"/>
      <c r="AT85" s="21"/>
      <c r="AY85" s="155"/>
      <c r="AZ85" s="155"/>
      <c r="BA85" s="155"/>
      <c r="BB85" s="155"/>
      <c r="BC85" s="155"/>
      <c r="BD85" s="155"/>
      <c r="BE85" s="155"/>
      <c r="BF85" s="155"/>
      <c r="BG85" s="155"/>
      <c r="BH85" s="155"/>
      <c r="BI85" s="155"/>
      <c r="BJ85" s="155"/>
      <c r="BK85" s="155"/>
      <c r="BL85" s="155"/>
      <c r="BM85" s="155"/>
      <c r="BN85" s="155"/>
      <c r="BO85" s="155"/>
      <c r="BP85" s="155"/>
      <c r="BQ85" s="155"/>
      <c r="BR85" s="155"/>
      <c r="BS85" s="155"/>
      <c r="BT85" s="155"/>
      <c r="BU85" s="155"/>
      <c r="BV85" s="155"/>
      <c r="BW85" s="155"/>
      <c r="BX85" s="155"/>
    </row>
    <row r="86" spans="1:76" ht="14.15" x14ac:dyDescent="0.35">
      <c r="A86" s="91" t="s">
        <v>92</v>
      </c>
      <c r="B86" s="3"/>
      <c r="C86" s="119"/>
      <c r="D86" s="47"/>
      <c r="E86" s="47"/>
      <c r="F86" s="214"/>
      <c r="G86" s="47"/>
      <c r="H86" s="214"/>
      <c r="I86" s="214"/>
      <c r="J86" s="214"/>
      <c r="K86" s="47"/>
      <c r="L86" s="214"/>
      <c r="M86" s="275"/>
      <c r="N86" s="214"/>
      <c r="O86" s="214"/>
      <c r="P86" s="47"/>
      <c r="Q86" s="47"/>
      <c r="R86" s="225"/>
      <c r="S86" s="112"/>
      <c r="T86" s="226"/>
      <c r="U86" s="47"/>
      <c r="V86" s="47"/>
      <c r="W86" s="230"/>
      <c r="X86" s="47"/>
      <c r="Y86" s="47"/>
      <c r="Z86" s="214"/>
      <c r="AA86" s="214"/>
      <c r="AB86" s="214"/>
      <c r="AC86" s="214"/>
      <c r="AD86" s="214"/>
      <c r="AE86" s="214"/>
      <c r="AF86" s="141"/>
      <c r="AG86" s="47"/>
      <c r="AH86" s="230"/>
      <c r="AI86"/>
      <c r="AJ86"/>
      <c r="AK86"/>
      <c r="AL86"/>
      <c r="AN86" s="21"/>
      <c r="AO86" s="21"/>
      <c r="AP86" s="21"/>
      <c r="AQ86" s="21"/>
      <c r="AR86" s="21"/>
      <c r="AS86" s="21"/>
      <c r="AT86" s="21"/>
      <c r="AY86" s="155"/>
      <c r="AZ86" s="155"/>
      <c r="BA86" s="155"/>
      <c r="BB86" s="155"/>
      <c r="BC86" s="155"/>
      <c r="BD86" s="155"/>
      <c r="BE86" s="155"/>
      <c r="BF86" s="155"/>
      <c r="BG86" s="155"/>
      <c r="BH86" s="155"/>
      <c r="BI86" s="155"/>
      <c r="BJ86" s="155"/>
      <c r="BK86" s="155"/>
      <c r="BL86" s="155"/>
      <c r="BM86" s="155"/>
      <c r="BN86" s="155"/>
      <c r="BO86" s="155"/>
      <c r="BP86" s="155"/>
      <c r="BQ86" s="155"/>
      <c r="BR86" s="155"/>
      <c r="BS86" s="155"/>
      <c r="BT86" s="155"/>
      <c r="BU86" s="155"/>
      <c r="BV86" s="155"/>
      <c r="BW86" s="155"/>
      <c r="BX86" s="155"/>
    </row>
    <row r="87" spans="1:76" ht="14.15" x14ac:dyDescent="0.35">
      <c r="A87" s="85" t="s">
        <v>34</v>
      </c>
      <c r="B87" s="3"/>
      <c r="C87" s="119"/>
      <c r="D87" s="5"/>
      <c r="E87" s="47"/>
      <c r="F87" s="214"/>
      <c r="G87" s="47"/>
      <c r="H87" s="214"/>
      <c r="I87" s="214"/>
      <c r="J87" s="214"/>
      <c r="K87" s="47"/>
      <c r="L87" s="214"/>
      <c r="M87" s="275"/>
      <c r="N87" s="214"/>
      <c r="O87" s="214"/>
      <c r="P87" s="47"/>
      <c r="Q87" s="47"/>
      <c r="R87" s="225"/>
      <c r="S87" s="112"/>
      <c r="T87" s="226"/>
      <c r="U87" s="47"/>
      <c r="V87" s="47"/>
      <c r="W87" s="230"/>
      <c r="X87" s="47"/>
      <c r="Y87" s="47"/>
      <c r="Z87" s="214"/>
      <c r="AA87" s="214"/>
      <c r="AB87" s="214"/>
      <c r="AC87" s="214"/>
      <c r="AD87" s="214"/>
      <c r="AE87" s="214"/>
      <c r="AF87" s="141"/>
      <c r="AG87" s="47"/>
      <c r="AH87" s="230"/>
      <c r="AI87"/>
      <c r="AJ87"/>
      <c r="AK87"/>
      <c r="AL87"/>
      <c r="AN87" s="21"/>
      <c r="AO87" s="21"/>
      <c r="AP87" s="21"/>
      <c r="AQ87" s="21"/>
      <c r="AR87" s="21"/>
      <c r="AS87" s="21"/>
      <c r="AT87" s="21"/>
      <c r="AY87" s="155"/>
      <c r="AZ87" s="155"/>
      <c r="BA87" s="155"/>
      <c r="BB87" s="155"/>
      <c r="BC87" s="155"/>
      <c r="BD87" s="155"/>
      <c r="BE87" s="155"/>
      <c r="BF87" s="155"/>
      <c r="BG87" s="155"/>
      <c r="BH87" s="155"/>
      <c r="BI87" s="155"/>
      <c r="BJ87" s="155"/>
      <c r="BK87" s="155"/>
      <c r="BL87" s="155"/>
      <c r="BM87" s="155"/>
      <c r="BN87" s="155"/>
      <c r="BO87" s="155"/>
      <c r="BP87" s="155"/>
      <c r="BQ87" s="155"/>
      <c r="BR87" s="155"/>
      <c r="BS87" s="155"/>
      <c r="BT87" s="155"/>
      <c r="BU87" s="155"/>
      <c r="BV87" s="155"/>
      <c r="BW87" s="155"/>
      <c r="BX87" s="155"/>
    </row>
    <row r="88" spans="1:76" ht="14.15" x14ac:dyDescent="0.35">
      <c r="A88" s="85"/>
      <c r="B88" s="3"/>
      <c r="C88" s="119"/>
      <c r="D88" s="47"/>
      <c r="E88" s="47"/>
      <c r="F88" s="214"/>
      <c r="G88" s="47"/>
      <c r="H88" s="214"/>
      <c r="I88" s="214"/>
      <c r="J88" s="214"/>
      <c r="K88" s="47"/>
      <c r="L88" s="214"/>
      <c r="M88" s="275"/>
      <c r="N88" s="214"/>
      <c r="O88" s="214"/>
      <c r="P88" s="47"/>
      <c r="Q88" s="47"/>
      <c r="R88" s="225"/>
      <c r="S88" s="112"/>
      <c r="T88" s="226"/>
      <c r="U88" s="47"/>
      <c r="V88" s="47"/>
      <c r="W88" s="230"/>
      <c r="X88" s="47"/>
      <c r="Y88" s="47"/>
      <c r="Z88" s="214"/>
      <c r="AA88" s="214"/>
      <c r="AB88" s="214"/>
      <c r="AC88" s="214"/>
      <c r="AD88" s="214"/>
      <c r="AE88" s="214"/>
      <c r="AF88" s="141"/>
      <c r="AG88" s="47"/>
      <c r="AH88" s="230"/>
      <c r="AI88"/>
      <c r="AJ88"/>
      <c r="AK88"/>
      <c r="AL88"/>
      <c r="AN88" s="21"/>
      <c r="AO88" s="21"/>
      <c r="AP88" s="21"/>
      <c r="AQ88" s="21"/>
      <c r="AR88" s="21"/>
      <c r="AS88" s="21"/>
      <c r="AT88" s="21"/>
      <c r="AY88" s="155"/>
      <c r="AZ88" s="155"/>
      <c r="BA88" s="155"/>
      <c r="BB88" s="155"/>
      <c r="BC88" s="155"/>
      <c r="BD88" s="155"/>
      <c r="BE88" s="155"/>
      <c r="BF88" s="155"/>
      <c r="BG88" s="155"/>
      <c r="BH88" s="155"/>
      <c r="BI88" s="155"/>
      <c r="BJ88" s="155"/>
      <c r="BK88" s="155"/>
      <c r="BL88" s="155"/>
      <c r="BM88" s="155"/>
      <c r="BN88" s="155"/>
      <c r="BO88" s="155"/>
      <c r="BP88" s="155"/>
      <c r="BQ88" s="155"/>
      <c r="BR88" s="155"/>
      <c r="BS88" s="155"/>
      <c r="BT88" s="155"/>
      <c r="BU88" s="155"/>
      <c r="BV88" s="155"/>
      <c r="BW88" s="155"/>
      <c r="BX88" s="155"/>
    </row>
    <row r="89" spans="1:76" ht="14.15" x14ac:dyDescent="0.35">
      <c r="A89" s="120"/>
      <c r="B89" s="3"/>
      <c r="C89" s="119"/>
      <c r="D89" s="47"/>
      <c r="E89" s="47"/>
      <c r="F89" s="214"/>
      <c r="G89" s="47"/>
      <c r="H89" s="214"/>
      <c r="I89" s="214"/>
      <c r="J89" s="214"/>
      <c r="K89" s="47"/>
      <c r="L89" s="214"/>
      <c r="M89" s="275"/>
      <c r="N89" s="214"/>
      <c r="O89" s="214"/>
      <c r="P89" s="47"/>
      <c r="Q89" s="47"/>
      <c r="R89" s="225"/>
      <c r="S89" s="112"/>
      <c r="T89" s="226"/>
      <c r="U89" s="47"/>
      <c r="V89" s="47"/>
      <c r="W89" s="230"/>
      <c r="X89" s="47"/>
      <c r="Y89" s="47"/>
      <c r="Z89" s="214"/>
      <c r="AA89" s="214"/>
      <c r="AB89" s="214"/>
      <c r="AC89" s="214"/>
      <c r="AD89" s="214"/>
      <c r="AE89" s="214"/>
      <c r="AF89" s="141"/>
      <c r="AG89" s="47"/>
      <c r="AH89" s="230"/>
      <c r="AI89"/>
      <c r="AJ89"/>
      <c r="AK89"/>
      <c r="AL89"/>
      <c r="AN89" s="21"/>
      <c r="AO89" s="21"/>
      <c r="AP89" s="21"/>
      <c r="AQ89" s="21"/>
      <c r="AR89" s="21"/>
      <c r="AS89" s="21"/>
      <c r="AT89" s="21"/>
      <c r="AY89" s="155"/>
      <c r="AZ89" s="155"/>
      <c r="BA89" s="155"/>
      <c r="BB89" s="155"/>
      <c r="BC89" s="155"/>
      <c r="BD89" s="155"/>
      <c r="BE89" s="155"/>
      <c r="BF89" s="155"/>
      <c r="BG89" s="155"/>
      <c r="BH89" s="155"/>
      <c r="BI89" s="155"/>
      <c r="BJ89" s="155"/>
      <c r="BK89" s="155"/>
      <c r="BL89" s="155"/>
      <c r="BM89" s="155"/>
      <c r="BN89" s="155"/>
      <c r="BO89" s="155"/>
      <c r="BP89" s="155"/>
      <c r="BQ89" s="155"/>
      <c r="BR89" s="155"/>
      <c r="BS89" s="155"/>
      <c r="BT89" s="155"/>
      <c r="BU89" s="155"/>
      <c r="BV89" s="155"/>
      <c r="BW89" s="155"/>
      <c r="BX89" s="155"/>
    </row>
    <row r="90" spans="1:76" ht="14.15" x14ac:dyDescent="0.35">
      <c r="A90"/>
      <c r="B90"/>
      <c r="C90" s="119"/>
      <c r="D90" s="111"/>
      <c r="E90" s="111"/>
      <c r="F90" s="214"/>
      <c r="G90" s="47"/>
      <c r="H90" s="214"/>
      <c r="I90" s="214"/>
      <c r="J90" s="214"/>
      <c r="K90" s="47"/>
      <c r="L90" s="214"/>
      <c r="M90" s="275"/>
      <c r="N90" s="214"/>
      <c r="O90" s="214"/>
      <c r="P90" s="47"/>
      <c r="Q90"/>
      <c r="R90" s="225"/>
      <c r="S90" s="112"/>
      <c r="T90" s="226"/>
      <c r="U90" s="47"/>
      <c r="V90" s="47"/>
      <c r="W90" s="230"/>
      <c r="X90" s="47"/>
      <c r="Y90" s="47"/>
      <c r="Z90" s="214"/>
      <c r="AA90" s="214"/>
      <c r="AB90" s="214"/>
      <c r="AC90" s="214"/>
      <c r="AD90" s="214"/>
      <c r="AE90" s="214"/>
      <c r="AF90" s="141"/>
      <c r="AG90" s="47"/>
      <c r="AH90" s="230"/>
      <c r="AI90"/>
      <c r="AJ90"/>
      <c r="AK90"/>
      <c r="AL90"/>
    </row>
    <row r="91" spans="1:76" ht="14.6" thickBot="1" x14ac:dyDescent="0.4">
      <c r="A91"/>
      <c r="B91"/>
      <c r="C91" s="119"/>
      <c r="D91" s="111"/>
      <c r="E91" s="111"/>
      <c r="F91" s="214"/>
      <c r="G91" s="47"/>
      <c r="H91" s="214"/>
      <c r="I91" s="214"/>
      <c r="J91" s="214"/>
      <c r="K91" s="47"/>
      <c r="L91" s="214"/>
      <c r="M91" s="275"/>
      <c r="N91" s="214"/>
      <c r="O91" s="214"/>
      <c r="P91" s="47"/>
      <c r="Q91"/>
      <c r="R91" s="225"/>
      <c r="S91" s="112"/>
      <c r="T91" s="226"/>
      <c r="U91" s="47"/>
      <c r="V91" s="47"/>
      <c r="W91" s="230"/>
      <c r="X91" s="47"/>
      <c r="Y91" s="47"/>
      <c r="Z91" s="214"/>
      <c r="AA91" s="214"/>
      <c r="AB91" s="214"/>
      <c r="AC91" s="214"/>
      <c r="AD91" s="214"/>
      <c r="AE91" s="214"/>
      <c r="AF91" s="141"/>
      <c r="AG91" s="47"/>
      <c r="AH91" s="230"/>
      <c r="AI91"/>
      <c r="AJ91"/>
      <c r="AK91"/>
      <c r="AL91"/>
      <c r="AV91" s="157"/>
      <c r="AY91" s="156"/>
      <c r="AZ91" s="156"/>
      <c r="BA91" s="156"/>
      <c r="BB91" s="156"/>
      <c r="BC91" s="156"/>
      <c r="BD91" s="156"/>
      <c r="BE91" s="156"/>
      <c r="BF91" s="156"/>
      <c r="BG91" s="156"/>
      <c r="BH91" s="156"/>
      <c r="BI91" s="156"/>
      <c r="BJ91" s="156"/>
      <c r="BK91" s="156"/>
      <c r="BL91" s="156"/>
      <c r="BM91" s="156"/>
      <c r="BN91" s="156"/>
      <c r="BO91" s="156"/>
      <c r="BQ91" s="156"/>
      <c r="BR91" s="156"/>
      <c r="BS91" s="156"/>
      <c r="BT91" s="156"/>
      <c r="BU91" s="156"/>
      <c r="BV91" s="156"/>
      <c r="BW91" s="156"/>
      <c r="BX91" s="156"/>
    </row>
    <row r="92" spans="1:76" ht="14.6" thickTop="1" x14ac:dyDescent="0.35">
      <c r="A92"/>
      <c r="B92"/>
      <c r="C92" s="119"/>
      <c r="D92" s="111"/>
      <c r="E92" s="111"/>
      <c r="F92" s="214"/>
      <c r="G92" s="47"/>
      <c r="H92" s="214"/>
      <c r="I92" s="214"/>
      <c r="J92" s="214"/>
      <c r="K92" s="47"/>
      <c r="L92" s="214"/>
      <c r="M92" s="275"/>
      <c r="N92" s="214"/>
      <c r="O92" s="214"/>
      <c r="P92" s="47"/>
      <c r="Q92"/>
      <c r="R92" s="225"/>
      <c r="S92" s="112"/>
      <c r="T92" s="226"/>
      <c r="U92" s="47"/>
      <c r="V92" s="47"/>
      <c r="W92" s="230"/>
      <c r="X92" s="47"/>
      <c r="Y92" s="47"/>
      <c r="Z92" s="214"/>
      <c r="AA92" s="214"/>
      <c r="AB92" s="214"/>
      <c r="AC92" s="214"/>
      <c r="AD92" s="214"/>
      <c r="AE92" s="214"/>
      <c r="AF92" s="141"/>
      <c r="AG92" s="47"/>
      <c r="AH92" s="230"/>
      <c r="AI92"/>
      <c r="AJ92"/>
      <c r="AK92"/>
      <c r="AL92"/>
    </row>
    <row r="93" spans="1:76" ht="14.15" x14ac:dyDescent="0.35">
      <c r="A93"/>
      <c r="B93"/>
      <c r="C93" s="119"/>
      <c r="D93" s="111"/>
      <c r="E93" s="111"/>
      <c r="F93" s="214"/>
      <c r="G93" s="47"/>
      <c r="H93" s="214"/>
      <c r="I93" s="214"/>
      <c r="J93" s="214"/>
      <c r="K93" s="47"/>
      <c r="L93" s="214"/>
      <c r="M93" s="275"/>
      <c r="N93" s="214"/>
      <c r="O93" s="214"/>
      <c r="P93" s="47"/>
      <c r="Q93"/>
      <c r="R93" s="225"/>
      <c r="S93" s="112"/>
      <c r="T93" s="226"/>
      <c r="U93" s="47"/>
      <c r="V93" s="47"/>
      <c r="W93" s="230"/>
      <c r="X93" s="47"/>
      <c r="Y93" s="47"/>
      <c r="Z93" s="214"/>
      <c r="AA93" s="214"/>
      <c r="AB93" s="214"/>
      <c r="AC93" s="214"/>
      <c r="AD93" s="214"/>
      <c r="AE93" s="214"/>
      <c r="AF93" s="141"/>
      <c r="AG93" s="47"/>
      <c r="AH93" s="230"/>
      <c r="AI93"/>
      <c r="AJ93"/>
      <c r="AK93"/>
      <c r="AL93"/>
    </row>
    <row r="94" spans="1:76" ht="14.15" x14ac:dyDescent="0.35">
      <c r="A94"/>
      <c r="B94"/>
      <c r="C94" s="119"/>
      <c r="D94" s="111"/>
      <c r="E94" s="111"/>
      <c r="F94" s="214"/>
      <c r="G94" s="47"/>
      <c r="H94" s="214"/>
      <c r="I94" s="214"/>
      <c r="J94" s="214"/>
      <c r="K94" s="47"/>
      <c r="L94" s="214"/>
      <c r="M94" s="275"/>
      <c r="N94" s="214"/>
      <c r="O94" s="214"/>
      <c r="P94" s="47"/>
      <c r="Q94"/>
      <c r="R94" s="225"/>
      <c r="S94" s="112"/>
      <c r="T94" s="226"/>
      <c r="U94" s="47"/>
      <c r="V94" s="47"/>
      <c r="W94" s="230"/>
      <c r="X94" s="47"/>
      <c r="Y94" s="47"/>
      <c r="Z94" s="214"/>
      <c r="AA94" s="214"/>
      <c r="AB94" s="214"/>
      <c r="AC94" s="214"/>
      <c r="AD94" s="214"/>
      <c r="AE94" s="214"/>
      <c r="AF94" s="141"/>
      <c r="AG94" s="47"/>
      <c r="AH94" s="230"/>
      <c r="AI94"/>
      <c r="AJ94"/>
      <c r="AK94"/>
      <c r="AL94"/>
    </row>
    <row r="95" spans="1:76" ht="14.15" x14ac:dyDescent="0.35">
      <c r="A95" s="84" t="s">
        <v>104</v>
      </c>
      <c r="B95" s="29"/>
      <c r="C95" s="119"/>
      <c r="D95" s="47"/>
      <c r="E95" s="47"/>
      <c r="F95" s="214"/>
      <c r="G95" s="47"/>
      <c r="H95" s="214"/>
      <c r="I95" s="214"/>
      <c r="J95" s="214"/>
      <c r="K95" s="47"/>
      <c r="L95" s="214"/>
      <c r="M95" s="275"/>
      <c r="N95" s="214"/>
      <c r="O95" s="214"/>
      <c r="P95" s="47"/>
      <c r="Q95" s="47"/>
      <c r="R95" s="225"/>
      <c r="S95" s="112"/>
      <c r="T95" s="226"/>
      <c r="U95" s="47"/>
      <c r="V95" s="47"/>
      <c r="W95" s="230"/>
      <c r="X95" s="47"/>
      <c r="Y95" s="47"/>
      <c r="Z95" s="214"/>
      <c r="AA95" s="214"/>
      <c r="AB95" s="214"/>
      <c r="AC95" s="214"/>
      <c r="AD95" s="214"/>
      <c r="AE95" s="214"/>
      <c r="AF95" s="141"/>
      <c r="AG95" s="47"/>
      <c r="AH95" s="230"/>
      <c r="AI95"/>
      <c r="AJ95"/>
      <c r="AK95"/>
      <c r="AL95"/>
    </row>
    <row r="96" spans="1:76" ht="14.15" x14ac:dyDescent="0.35">
      <c r="A96" s="84" t="s">
        <v>11</v>
      </c>
      <c r="B96" s="29"/>
      <c r="C96" s="119"/>
      <c r="D96" s="47"/>
      <c r="E96" s="47"/>
      <c r="F96" s="214"/>
      <c r="G96" s="47"/>
      <c r="H96" s="214"/>
      <c r="I96" s="214"/>
      <c r="J96" s="214"/>
      <c r="K96" s="47"/>
      <c r="L96" s="214"/>
      <c r="M96" s="275"/>
      <c r="N96" s="214"/>
      <c r="O96" s="214"/>
      <c r="P96" s="47"/>
      <c r="Q96" s="47"/>
      <c r="R96" s="225"/>
      <c r="S96" s="112"/>
      <c r="T96" s="226"/>
      <c r="U96" s="47"/>
      <c r="V96" s="47"/>
      <c r="W96" s="230"/>
      <c r="X96" s="47"/>
      <c r="Y96" s="47"/>
      <c r="Z96" s="214"/>
      <c r="AA96" s="214"/>
      <c r="AB96" s="214"/>
      <c r="AC96" s="214"/>
      <c r="AD96" s="214"/>
      <c r="AE96" s="214"/>
      <c r="AF96" s="141"/>
      <c r="AG96" s="47"/>
      <c r="AH96" s="230"/>
      <c r="AI96"/>
      <c r="AJ96"/>
      <c r="AK96"/>
      <c r="AL96"/>
    </row>
    <row r="97" spans="1:38" ht="14.15" x14ac:dyDescent="0.35">
      <c r="A97" s="98" t="s">
        <v>35</v>
      </c>
      <c r="B97" s="29"/>
      <c r="C97" s="119"/>
      <c r="D97" s="47"/>
      <c r="E97" s="47"/>
      <c r="F97" s="214"/>
      <c r="G97" s="47"/>
      <c r="H97" s="214"/>
      <c r="I97" s="214"/>
      <c r="J97" s="214"/>
      <c r="K97" s="47"/>
      <c r="L97" s="214"/>
      <c r="M97" s="275"/>
      <c r="N97" s="214"/>
      <c r="O97" s="214"/>
      <c r="P97" s="47"/>
      <c r="Q97" s="47"/>
      <c r="R97" s="225"/>
      <c r="S97" s="112"/>
      <c r="T97" s="226"/>
      <c r="U97" s="47"/>
      <c r="V97" s="47"/>
      <c r="W97" s="230"/>
      <c r="X97" s="47"/>
      <c r="Y97" s="47"/>
      <c r="Z97" s="214"/>
      <c r="AA97" s="214"/>
      <c r="AB97" s="214"/>
      <c r="AC97" s="214"/>
      <c r="AD97" s="214"/>
      <c r="AE97" s="214"/>
      <c r="AF97" s="141"/>
      <c r="AG97" s="47"/>
      <c r="AH97" s="230"/>
      <c r="AI97"/>
      <c r="AJ97"/>
      <c r="AK97"/>
      <c r="AL97"/>
    </row>
    <row r="98" spans="1:38" ht="14.15" x14ac:dyDescent="0.35">
      <c r="A98" s="98" t="s">
        <v>36</v>
      </c>
      <c r="B98" s="29"/>
      <c r="C98" s="119"/>
      <c r="D98" s="47"/>
      <c r="E98" s="47"/>
      <c r="F98" s="214" t="s">
        <v>93</v>
      </c>
      <c r="G98" s="47"/>
      <c r="H98" s="214"/>
      <c r="I98" s="214"/>
      <c r="J98" s="214"/>
      <c r="K98" s="47"/>
      <c r="L98" s="214"/>
      <c r="M98" s="275"/>
      <c r="N98" s="214"/>
      <c r="O98" s="214"/>
      <c r="P98" s="47"/>
      <c r="Q98" s="47"/>
      <c r="R98" s="225"/>
      <c r="S98" s="112"/>
      <c r="T98" s="226"/>
      <c r="U98" s="47"/>
      <c r="V98" s="47"/>
      <c r="W98" s="230"/>
      <c r="X98" s="47"/>
      <c r="Y98" s="47"/>
      <c r="Z98" s="214"/>
      <c r="AA98" s="214"/>
      <c r="AB98" s="214"/>
      <c r="AC98" s="214"/>
      <c r="AD98" s="214"/>
      <c r="AE98" s="214"/>
      <c r="AF98" s="141"/>
      <c r="AG98" s="47"/>
      <c r="AH98" s="230"/>
      <c r="AI98"/>
      <c r="AJ98"/>
      <c r="AK98"/>
      <c r="AL98"/>
    </row>
    <row r="99" spans="1:38" ht="14.15" x14ac:dyDescent="0.35">
      <c r="A99" s="98" t="s">
        <v>37</v>
      </c>
      <c r="B99" s="3"/>
      <c r="C99" s="119"/>
      <c r="D99" s="47"/>
      <c r="E99" s="47"/>
      <c r="F99" s="214"/>
      <c r="G99" s="47"/>
      <c r="H99" s="214"/>
      <c r="I99" s="214"/>
      <c r="J99" s="214"/>
      <c r="K99" s="47"/>
      <c r="L99" s="214"/>
      <c r="M99" s="275"/>
      <c r="N99" s="214"/>
      <c r="O99" s="214"/>
      <c r="P99" s="47"/>
      <c r="Q99" s="47"/>
      <c r="R99" s="225"/>
      <c r="S99" s="112"/>
      <c r="T99" s="226"/>
      <c r="U99" s="47"/>
      <c r="V99" s="47"/>
      <c r="W99" s="230"/>
      <c r="X99" s="47"/>
      <c r="Y99" s="47"/>
      <c r="Z99" s="214"/>
      <c r="AA99" s="214"/>
      <c r="AB99" s="214"/>
      <c r="AC99" s="214"/>
      <c r="AD99" s="214"/>
      <c r="AE99" s="214"/>
      <c r="AF99" s="141"/>
      <c r="AG99" s="47"/>
      <c r="AH99" s="230"/>
      <c r="AI99"/>
      <c r="AJ99"/>
      <c r="AK99"/>
      <c r="AL99"/>
    </row>
    <row r="100" spans="1:38" ht="14.15" x14ac:dyDescent="0.35">
      <c r="A100" s="98" t="s">
        <v>38</v>
      </c>
      <c r="B100" s="22"/>
      <c r="C100" s="119"/>
      <c r="D100" s="47"/>
      <c r="E100" s="47"/>
      <c r="F100" s="214"/>
      <c r="G100" s="47"/>
      <c r="H100" s="214"/>
      <c r="I100" s="214"/>
      <c r="J100" s="214"/>
      <c r="K100" s="47"/>
      <c r="L100" s="214"/>
      <c r="M100" s="275"/>
      <c r="N100" s="214"/>
      <c r="O100" s="214"/>
      <c r="P100" s="47"/>
      <c r="Q100" s="47"/>
      <c r="R100" s="225"/>
      <c r="S100" s="112"/>
      <c r="T100" s="226"/>
      <c r="U100" s="47"/>
      <c r="V100" s="47"/>
      <c r="W100" s="230"/>
      <c r="X100" s="47"/>
      <c r="Y100" s="47"/>
      <c r="Z100" s="214"/>
      <c r="AA100" s="214"/>
      <c r="AB100" s="214"/>
      <c r="AC100" s="214"/>
      <c r="AD100" s="214"/>
      <c r="AE100" s="214"/>
      <c r="AF100" s="141"/>
      <c r="AG100" s="47"/>
      <c r="AH100" s="230"/>
      <c r="AI100"/>
      <c r="AJ100"/>
      <c r="AK100"/>
      <c r="AL100"/>
    </row>
    <row r="101" spans="1:38" ht="14.15" x14ac:dyDescent="0.35">
      <c r="A101" s="98" t="s">
        <v>39</v>
      </c>
      <c r="B101" s="22"/>
      <c r="C101" s="119"/>
      <c r="D101" s="47"/>
      <c r="E101" s="47"/>
      <c r="F101" s="214"/>
      <c r="G101" s="47"/>
      <c r="H101" s="214"/>
      <c r="I101" s="214"/>
      <c r="J101" s="214"/>
      <c r="K101" s="47"/>
      <c r="L101" s="214"/>
      <c r="M101" s="275"/>
      <c r="N101" s="214" t="s">
        <v>93</v>
      </c>
      <c r="O101" s="214"/>
      <c r="P101" s="47"/>
      <c r="Q101" s="47"/>
      <c r="R101" s="225"/>
      <c r="S101" s="112"/>
      <c r="T101" s="226"/>
      <c r="U101" s="47"/>
      <c r="V101" s="47"/>
      <c r="W101" s="230"/>
      <c r="X101" s="47"/>
      <c r="Y101" s="47"/>
      <c r="Z101" s="214"/>
      <c r="AA101" s="214"/>
      <c r="AB101" s="214"/>
      <c r="AC101" s="214"/>
      <c r="AD101" s="214"/>
      <c r="AE101" s="214"/>
      <c r="AF101" s="141"/>
      <c r="AG101" s="47"/>
      <c r="AH101" s="230"/>
      <c r="AI101"/>
      <c r="AJ101"/>
      <c r="AK101"/>
      <c r="AL101"/>
    </row>
    <row r="102" spans="1:38" ht="14.15" x14ac:dyDescent="0.35">
      <c r="A102" s="98" t="s">
        <v>40</v>
      </c>
      <c r="B102" s="3"/>
      <c r="C102" s="119"/>
      <c r="D102" s="47"/>
      <c r="E102" s="47"/>
      <c r="F102" s="214"/>
      <c r="G102" s="47"/>
      <c r="H102" s="214"/>
      <c r="I102" s="214"/>
      <c r="J102" s="214"/>
      <c r="K102" s="47"/>
      <c r="L102" s="214"/>
      <c r="M102" s="275"/>
      <c r="N102" s="214"/>
      <c r="O102" s="214"/>
      <c r="P102" s="47"/>
      <c r="Q102" s="47"/>
      <c r="R102" s="225"/>
      <c r="S102" s="112"/>
      <c r="T102" s="226"/>
      <c r="U102" s="47"/>
      <c r="V102" s="47"/>
      <c r="W102" s="230"/>
      <c r="X102" s="47"/>
      <c r="Y102" s="47"/>
      <c r="Z102" s="214"/>
      <c r="AA102" s="214"/>
      <c r="AB102" s="214"/>
      <c r="AC102" s="214"/>
      <c r="AD102" s="214"/>
      <c r="AE102" s="214"/>
      <c r="AF102" s="141"/>
      <c r="AG102" s="47"/>
      <c r="AH102" s="230"/>
      <c r="AI102"/>
      <c r="AJ102"/>
      <c r="AK102"/>
      <c r="AL102"/>
    </row>
    <row r="103" spans="1:38" ht="14.15" x14ac:dyDescent="0.35">
      <c r="A103" s="98" t="s">
        <v>41</v>
      </c>
      <c r="B103" s="3"/>
      <c r="C103" s="119"/>
      <c r="D103" s="47"/>
      <c r="E103" s="47"/>
      <c r="F103" s="214"/>
      <c r="G103" s="47"/>
      <c r="H103" s="214"/>
      <c r="I103" s="214"/>
      <c r="J103" s="214"/>
      <c r="K103" s="47"/>
      <c r="L103" s="214"/>
      <c r="M103" s="275"/>
      <c r="N103" s="214"/>
      <c r="O103" s="214"/>
      <c r="P103" s="47"/>
      <c r="Q103" s="47"/>
      <c r="R103" s="225"/>
      <c r="S103" s="112"/>
      <c r="T103" s="226"/>
      <c r="U103" s="47"/>
      <c r="V103" s="47"/>
      <c r="W103" s="230"/>
      <c r="X103" s="47"/>
      <c r="Y103" s="47"/>
      <c r="Z103" s="214"/>
      <c r="AA103" s="214"/>
      <c r="AB103" s="214"/>
      <c r="AC103" s="214"/>
      <c r="AD103" s="214"/>
      <c r="AE103" s="214"/>
      <c r="AF103" s="141"/>
      <c r="AG103" s="47"/>
      <c r="AH103" s="230"/>
      <c r="AI103"/>
      <c r="AJ103"/>
      <c r="AK103"/>
      <c r="AL103"/>
    </row>
    <row r="104" spans="1:38" ht="14.15" x14ac:dyDescent="0.35">
      <c r="A104" s="98" t="s">
        <v>42</v>
      </c>
      <c r="B104" s="3"/>
      <c r="C104" s="119"/>
      <c r="D104" s="47"/>
      <c r="E104" s="47"/>
      <c r="F104" s="214"/>
      <c r="G104" s="47"/>
      <c r="H104" s="214"/>
      <c r="I104" s="214"/>
      <c r="J104" s="214"/>
      <c r="K104" s="47"/>
      <c r="L104" s="214"/>
      <c r="M104" s="275"/>
      <c r="N104" s="214"/>
      <c r="O104" s="214"/>
      <c r="P104" s="47"/>
      <c r="Q104" s="47"/>
      <c r="R104" s="225"/>
      <c r="S104" s="112"/>
      <c r="T104" s="226"/>
      <c r="U104" s="47"/>
      <c r="V104" s="47"/>
      <c r="W104" s="230"/>
      <c r="X104" s="47"/>
      <c r="Y104" s="47"/>
      <c r="Z104" s="214"/>
      <c r="AA104" s="214"/>
      <c r="AB104" s="214"/>
      <c r="AC104" s="214"/>
      <c r="AD104" s="214"/>
      <c r="AE104" s="214"/>
      <c r="AF104" s="141"/>
      <c r="AG104" s="47"/>
      <c r="AH104" s="230"/>
      <c r="AI104"/>
      <c r="AJ104"/>
      <c r="AK104"/>
      <c r="AL104"/>
    </row>
    <row r="105" spans="1:38" ht="14.15" x14ac:dyDescent="0.35">
      <c r="A105" s="4" t="s">
        <v>43</v>
      </c>
      <c r="B105" s="3"/>
      <c r="C105" s="119"/>
      <c r="D105" s="47">
        <v>1</v>
      </c>
      <c r="E105" s="47"/>
      <c r="F105" s="214"/>
      <c r="G105" s="47"/>
      <c r="H105" s="216" t="s">
        <v>110</v>
      </c>
      <c r="I105" s="216">
        <v>2</v>
      </c>
      <c r="J105" s="214" t="s">
        <v>113</v>
      </c>
      <c r="K105" s="112" t="s">
        <v>167</v>
      </c>
      <c r="L105" s="214" t="s">
        <v>93</v>
      </c>
      <c r="M105" s="275"/>
      <c r="N105" s="214" t="s">
        <v>93</v>
      </c>
      <c r="O105" s="216" t="s">
        <v>93</v>
      </c>
      <c r="P105" s="47" t="s">
        <v>111</v>
      </c>
      <c r="Q105" s="47"/>
      <c r="R105" s="225">
        <v>2</v>
      </c>
      <c r="S105" s="133" t="s">
        <v>110</v>
      </c>
      <c r="T105" s="227" t="s">
        <v>110</v>
      </c>
      <c r="U105" s="198" t="s">
        <v>110</v>
      </c>
      <c r="V105" s="198"/>
      <c r="W105" s="230"/>
      <c r="X105" s="112" t="s">
        <v>195</v>
      </c>
      <c r="Y105" s="47">
        <v>3</v>
      </c>
      <c r="Z105" s="214">
        <v>1</v>
      </c>
      <c r="AA105" s="214" t="s">
        <v>93</v>
      </c>
      <c r="AB105" s="216" t="s">
        <v>109</v>
      </c>
      <c r="AC105" s="214" t="s">
        <v>115</v>
      </c>
      <c r="AD105" s="214"/>
      <c r="AE105" s="214" t="s">
        <v>166</v>
      </c>
      <c r="AF105" s="249" t="s">
        <v>110</v>
      </c>
      <c r="AG105" s="47"/>
      <c r="AH105" s="230" t="s">
        <v>207</v>
      </c>
      <c r="AI105"/>
      <c r="AJ105"/>
      <c r="AK105"/>
      <c r="AL105"/>
    </row>
    <row r="106" spans="1:38" ht="14.15" x14ac:dyDescent="0.35">
      <c r="A106" s="98" t="s">
        <v>44</v>
      </c>
      <c r="B106" s="3"/>
      <c r="C106" s="119"/>
      <c r="D106" s="47"/>
      <c r="E106" s="47"/>
      <c r="F106" s="214"/>
      <c r="G106" s="47"/>
      <c r="H106" s="214"/>
      <c r="I106" s="214"/>
      <c r="J106" s="214"/>
      <c r="K106" s="47"/>
      <c r="L106" s="214"/>
      <c r="M106" s="275"/>
      <c r="N106" s="214"/>
      <c r="O106" s="214"/>
      <c r="P106" s="47"/>
      <c r="Q106" s="47"/>
      <c r="R106" s="225"/>
      <c r="S106" s="112"/>
      <c r="T106" s="226"/>
      <c r="U106" s="47"/>
      <c r="V106" s="47"/>
      <c r="W106" s="230"/>
      <c r="X106" s="47"/>
      <c r="Y106" s="47"/>
      <c r="Z106" s="214"/>
      <c r="AA106" s="214"/>
      <c r="AB106" s="214"/>
      <c r="AD106" s="214"/>
      <c r="AE106" s="214"/>
      <c r="AF106" s="141"/>
      <c r="AG106" s="47"/>
      <c r="AH106" s="230"/>
      <c r="AI106"/>
      <c r="AJ106"/>
      <c r="AK106"/>
      <c r="AL106"/>
    </row>
    <row r="107" spans="1:38" ht="14.15" x14ac:dyDescent="0.35">
      <c r="A107" s="98" t="s">
        <v>45</v>
      </c>
      <c r="B107" s="3"/>
      <c r="C107" s="119"/>
      <c r="D107" s="47"/>
      <c r="E107" s="47"/>
      <c r="F107" s="214"/>
      <c r="G107" s="47"/>
      <c r="H107" s="214"/>
      <c r="I107" s="214"/>
      <c r="J107" s="214"/>
      <c r="K107" s="47"/>
      <c r="L107" s="214"/>
      <c r="M107" s="275"/>
      <c r="N107" s="214"/>
      <c r="O107" s="214"/>
      <c r="P107" s="47"/>
      <c r="Q107" s="47"/>
      <c r="R107" s="225"/>
      <c r="S107" s="112"/>
      <c r="T107" s="226"/>
      <c r="U107" s="47"/>
      <c r="V107" s="47"/>
      <c r="W107" s="230"/>
      <c r="X107" s="47"/>
      <c r="Y107" s="47"/>
      <c r="Z107" s="214"/>
      <c r="AA107" s="214"/>
      <c r="AB107" s="214"/>
      <c r="AC107" s="214"/>
      <c r="AD107" s="214"/>
      <c r="AE107" s="214"/>
      <c r="AF107" s="141"/>
      <c r="AG107" s="47"/>
      <c r="AH107" s="230"/>
      <c r="AI107"/>
      <c r="AJ107"/>
      <c r="AK107"/>
      <c r="AL107"/>
    </row>
    <row r="108" spans="1:38" ht="14.15" x14ac:dyDescent="0.35">
      <c r="A108" s="85" t="s">
        <v>46</v>
      </c>
      <c r="B108" s="3"/>
      <c r="C108" s="119"/>
      <c r="D108" s="47"/>
      <c r="E108" s="47"/>
      <c r="F108" s="214"/>
      <c r="G108" s="47"/>
      <c r="H108" s="214"/>
      <c r="I108" s="214"/>
      <c r="J108" s="214"/>
      <c r="K108" s="47"/>
      <c r="L108" s="214"/>
      <c r="M108" s="275"/>
      <c r="N108" s="214"/>
      <c r="O108" s="214"/>
      <c r="P108" s="47"/>
      <c r="Q108" s="47"/>
      <c r="R108" s="225"/>
      <c r="S108" s="112"/>
      <c r="T108" s="226"/>
      <c r="U108" s="47"/>
      <c r="V108" s="47"/>
      <c r="W108" s="230"/>
      <c r="X108" s="47"/>
      <c r="Y108" s="47"/>
      <c r="Z108" s="214"/>
      <c r="AA108" s="214"/>
      <c r="AB108" s="214"/>
      <c r="AC108" s="214"/>
      <c r="AD108" s="214"/>
      <c r="AE108" s="214"/>
      <c r="AF108" s="141"/>
      <c r="AG108" s="47"/>
      <c r="AH108" s="230"/>
      <c r="AI108"/>
      <c r="AJ108"/>
      <c r="AK108"/>
      <c r="AL108"/>
    </row>
    <row r="109" spans="1:38" ht="14.15" x14ac:dyDescent="0.35">
      <c r="A109" s="85"/>
      <c r="B109" s="3"/>
      <c r="C109" s="119"/>
      <c r="D109" s="47"/>
      <c r="E109" s="47"/>
      <c r="F109" s="214"/>
      <c r="G109" s="47"/>
      <c r="H109" s="214"/>
      <c r="I109" s="214"/>
      <c r="J109" s="214"/>
      <c r="K109" s="47"/>
      <c r="L109" s="214"/>
      <c r="M109" s="275"/>
      <c r="N109" s="214"/>
      <c r="O109" s="214"/>
      <c r="P109" s="47"/>
      <c r="Q109" s="47"/>
      <c r="R109" s="225"/>
      <c r="S109" s="112"/>
      <c r="T109" s="226"/>
      <c r="U109" s="47"/>
      <c r="V109" s="47"/>
      <c r="W109" s="230"/>
      <c r="X109" s="47"/>
      <c r="Y109" s="47"/>
      <c r="Z109" s="214"/>
      <c r="AA109" s="214"/>
      <c r="AB109" s="214"/>
      <c r="AC109" s="214"/>
      <c r="AD109" s="214"/>
      <c r="AE109" s="214"/>
      <c r="AF109" s="141"/>
      <c r="AG109" s="47"/>
      <c r="AH109" s="230"/>
      <c r="AI109"/>
      <c r="AJ109"/>
      <c r="AK109"/>
      <c r="AL109"/>
    </row>
    <row r="110" spans="1:38" ht="14.15" x14ac:dyDescent="0.35">
      <c r="A110" s="85"/>
      <c r="B110" s="3"/>
      <c r="C110" s="119"/>
      <c r="D110" s="47"/>
      <c r="E110" s="47"/>
      <c r="F110" s="214"/>
      <c r="G110" s="47"/>
      <c r="H110" s="214"/>
      <c r="I110" s="214"/>
      <c r="J110" s="214"/>
      <c r="K110" s="47"/>
      <c r="L110" s="214"/>
      <c r="M110" s="275"/>
      <c r="N110" s="214"/>
      <c r="O110" s="214"/>
      <c r="P110" s="47"/>
      <c r="Q110" s="47"/>
      <c r="R110" s="225"/>
      <c r="S110" s="112"/>
      <c r="T110" s="226"/>
      <c r="U110" s="47"/>
      <c r="V110" s="47"/>
      <c r="W110" s="230"/>
      <c r="X110" s="47"/>
      <c r="Y110" s="47"/>
      <c r="Z110" s="214"/>
      <c r="AA110" s="214"/>
      <c r="AB110" s="214"/>
      <c r="AC110" s="214"/>
      <c r="AD110" s="214"/>
      <c r="AE110" s="214"/>
      <c r="AF110" s="141"/>
      <c r="AG110" s="47"/>
      <c r="AH110" s="230"/>
      <c r="AJ110"/>
      <c r="AK110" s="5"/>
      <c r="AL110" s="5"/>
    </row>
    <row r="111" spans="1:38" ht="14.15" x14ac:dyDescent="0.35">
      <c r="A111" s="98"/>
      <c r="B111" s="3"/>
      <c r="C111" s="119"/>
      <c r="D111" s="47"/>
      <c r="E111" s="47"/>
      <c r="F111" s="214"/>
      <c r="G111" s="47"/>
      <c r="H111" s="214"/>
      <c r="I111" s="214"/>
      <c r="J111" s="214"/>
      <c r="K111" s="47"/>
      <c r="L111" s="214"/>
      <c r="M111" s="275"/>
      <c r="N111" s="214"/>
      <c r="O111" s="214"/>
      <c r="P111" s="47"/>
      <c r="Q111" s="47"/>
      <c r="R111" s="225"/>
      <c r="S111" s="112"/>
      <c r="T111" s="226"/>
      <c r="U111" s="47"/>
      <c r="V111" s="47"/>
      <c r="W111" s="230"/>
      <c r="X111" s="47"/>
      <c r="Y111" s="47"/>
      <c r="Z111" s="214"/>
      <c r="AA111" s="214"/>
      <c r="AB111" s="214"/>
      <c r="AC111" s="214"/>
      <c r="AD111" s="214"/>
      <c r="AE111" s="214"/>
      <c r="AF111" s="141"/>
      <c r="AG111" s="47"/>
      <c r="AH111" s="230"/>
      <c r="AI111"/>
      <c r="AJ111"/>
      <c r="AK111"/>
      <c r="AL111"/>
    </row>
    <row r="112" spans="1:38" ht="14.15" x14ac:dyDescent="0.35">
      <c r="A112" s="84" t="s">
        <v>47</v>
      </c>
      <c r="B112" s="3"/>
      <c r="C112" s="119"/>
      <c r="D112" s="47"/>
      <c r="E112" s="47"/>
      <c r="F112" s="214"/>
      <c r="G112" s="47"/>
      <c r="H112" s="214"/>
      <c r="I112" s="214"/>
      <c r="J112" s="214"/>
      <c r="K112" s="47"/>
      <c r="L112" s="214"/>
      <c r="M112" s="275"/>
      <c r="N112" s="214"/>
      <c r="O112" s="214"/>
      <c r="P112" s="47"/>
      <c r="Q112" s="47"/>
      <c r="R112" s="225"/>
      <c r="S112" s="112"/>
      <c r="T112" s="226"/>
      <c r="U112" s="47"/>
      <c r="V112" s="47"/>
      <c r="W112" s="230"/>
      <c r="X112" s="47"/>
      <c r="Y112" s="47"/>
      <c r="Z112" s="214"/>
      <c r="AA112" s="214"/>
      <c r="AB112" s="214"/>
      <c r="AC112" s="214"/>
      <c r="AD112" s="214"/>
      <c r="AE112" s="214"/>
      <c r="AF112" s="141"/>
      <c r="AG112" s="47"/>
      <c r="AH112" s="230"/>
      <c r="AI112"/>
      <c r="AJ112"/>
      <c r="AK112"/>
      <c r="AL112"/>
    </row>
    <row r="113" spans="1:39" ht="14.15" x14ac:dyDescent="0.35">
      <c r="A113" s="84" t="s">
        <v>11</v>
      </c>
      <c r="B113" s="29"/>
      <c r="C113" s="119"/>
      <c r="D113" s="47"/>
      <c r="E113" s="47"/>
      <c r="F113" s="214"/>
      <c r="G113" s="47"/>
      <c r="H113" s="214"/>
      <c r="I113" s="214"/>
      <c r="J113" s="214"/>
      <c r="K113" s="47"/>
      <c r="L113" s="214"/>
      <c r="M113" s="275"/>
      <c r="N113" s="214"/>
      <c r="O113" s="214"/>
      <c r="P113" s="47"/>
      <c r="Q113" s="47"/>
      <c r="R113" s="225"/>
      <c r="S113" s="112"/>
      <c r="T113" s="226"/>
      <c r="U113" s="47"/>
      <c r="V113" s="47"/>
      <c r="W113" s="230"/>
      <c r="X113" s="47"/>
      <c r="Y113" s="47"/>
      <c r="Z113" s="214"/>
      <c r="AA113" s="214"/>
      <c r="AB113" s="214"/>
      <c r="AC113" s="214"/>
      <c r="AD113" s="214"/>
      <c r="AE113" s="214"/>
      <c r="AF113" s="141"/>
      <c r="AG113" s="47"/>
      <c r="AH113" s="230"/>
      <c r="AI113"/>
      <c r="AJ113"/>
      <c r="AK113"/>
      <c r="AL113"/>
    </row>
    <row r="114" spans="1:39" ht="14.15" x14ac:dyDescent="0.35">
      <c r="A114" s="98" t="s">
        <v>48</v>
      </c>
      <c r="B114" s="29"/>
      <c r="C114" s="119"/>
      <c r="D114" s="47"/>
      <c r="E114" s="47"/>
      <c r="F114" s="214"/>
      <c r="G114" s="47"/>
      <c r="H114" s="214"/>
      <c r="I114" s="214"/>
      <c r="J114" s="214"/>
      <c r="K114" s="47"/>
      <c r="L114" s="214"/>
      <c r="M114" s="275"/>
      <c r="N114" s="214"/>
      <c r="O114" s="214"/>
      <c r="P114" s="47"/>
      <c r="Q114" s="47"/>
      <c r="R114" s="225"/>
      <c r="S114" s="112"/>
      <c r="T114" s="226"/>
      <c r="U114" s="47"/>
      <c r="V114" s="47"/>
      <c r="W114" s="230"/>
      <c r="X114" s="47"/>
      <c r="Y114" s="47"/>
      <c r="Z114" s="214"/>
      <c r="AA114" s="214"/>
      <c r="AB114" s="214"/>
      <c r="AC114" s="214"/>
      <c r="AD114" s="214"/>
      <c r="AE114" s="214"/>
      <c r="AF114" s="141"/>
      <c r="AG114" s="47"/>
      <c r="AH114" s="230"/>
      <c r="AI114"/>
      <c r="AJ114"/>
      <c r="AK114"/>
      <c r="AL114"/>
    </row>
    <row r="115" spans="1:39" ht="14.15" x14ac:dyDescent="0.35">
      <c r="A115" s="98" t="s">
        <v>49</v>
      </c>
      <c r="B115" s="29"/>
      <c r="C115" s="119"/>
      <c r="D115" s="47"/>
      <c r="E115" s="47"/>
      <c r="F115" s="214"/>
      <c r="G115" s="47"/>
      <c r="H115" s="214"/>
      <c r="I115" s="214"/>
      <c r="J115" s="214"/>
      <c r="K115" s="47"/>
      <c r="L115" s="214"/>
      <c r="M115" s="275"/>
      <c r="N115" s="214"/>
      <c r="O115" s="214"/>
      <c r="P115" s="47"/>
      <c r="Q115" s="47"/>
      <c r="R115" s="225"/>
      <c r="S115" s="112"/>
      <c r="T115" s="226"/>
      <c r="U115" s="47"/>
      <c r="V115" s="47"/>
      <c r="W115" s="230"/>
      <c r="X115" s="47"/>
      <c r="Y115" s="47"/>
      <c r="Z115" s="214"/>
      <c r="AA115" s="214"/>
      <c r="AB115" s="214"/>
      <c r="AC115" s="214"/>
      <c r="AD115" s="214"/>
      <c r="AE115" s="214"/>
      <c r="AF115" s="141"/>
      <c r="AG115" s="47"/>
      <c r="AH115" s="230"/>
      <c r="AI115"/>
      <c r="AJ115"/>
      <c r="AK115"/>
      <c r="AL115"/>
    </row>
    <row r="116" spans="1:39" ht="14.15" x14ac:dyDescent="0.35">
      <c r="A116" s="98" t="s">
        <v>50</v>
      </c>
      <c r="B116" s="3"/>
      <c r="C116" s="119"/>
      <c r="D116" s="47"/>
      <c r="E116" s="47"/>
      <c r="F116" s="214"/>
      <c r="G116" s="47"/>
      <c r="H116" s="214"/>
      <c r="I116" s="214"/>
      <c r="J116" s="214"/>
      <c r="K116" s="47"/>
      <c r="L116" s="214"/>
      <c r="M116" s="275"/>
      <c r="N116" s="214"/>
      <c r="O116" s="214"/>
      <c r="P116" s="47"/>
      <c r="Q116" s="47"/>
      <c r="R116" s="225"/>
      <c r="S116" s="112"/>
      <c r="T116" s="226"/>
      <c r="U116" s="47"/>
      <c r="V116" s="47"/>
      <c r="W116" s="230"/>
      <c r="X116" s="47"/>
      <c r="Y116" s="47"/>
      <c r="Z116" s="214"/>
      <c r="AA116" s="214"/>
      <c r="AB116" s="214"/>
      <c r="AC116" s="214"/>
      <c r="AD116" s="214"/>
      <c r="AE116" s="214"/>
      <c r="AF116" s="141"/>
      <c r="AG116" s="47"/>
      <c r="AH116" s="230"/>
      <c r="AI116"/>
      <c r="AJ116"/>
      <c r="AK116"/>
      <c r="AL116"/>
    </row>
    <row r="117" spans="1:39" ht="14.15" x14ac:dyDescent="0.35">
      <c r="A117" s="98" t="s">
        <v>51</v>
      </c>
      <c r="B117" s="22"/>
      <c r="C117" s="119"/>
      <c r="D117" s="47"/>
      <c r="E117" s="47"/>
      <c r="F117" s="214"/>
      <c r="G117" s="47"/>
      <c r="H117" s="214"/>
      <c r="I117" s="214"/>
      <c r="J117" s="214"/>
      <c r="K117" s="47"/>
      <c r="L117" s="214"/>
      <c r="M117" s="275"/>
      <c r="N117" s="214"/>
      <c r="O117" s="214"/>
      <c r="P117" s="47"/>
      <c r="Q117" s="47"/>
      <c r="R117" s="225"/>
      <c r="S117" s="112"/>
      <c r="T117" s="226"/>
      <c r="U117" s="47"/>
      <c r="V117" s="47"/>
      <c r="W117" s="230"/>
      <c r="X117" s="47"/>
      <c r="Y117" s="47"/>
      <c r="Z117" s="214"/>
      <c r="AA117" s="214"/>
      <c r="AB117" s="214"/>
      <c r="AC117" s="214"/>
      <c r="AD117" s="214"/>
      <c r="AE117" s="214"/>
      <c r="AF117" s="141"/>
      <c r="AG117" s="47"/>
      <c r="AH117" s="230"/>
      <c r="AI117"/>
      <c r="AJ117"/>
      <c r="AK117"/>
      <c r="AL117"/>
    </row>
    <row r="118" spans="1:39" ht="14.15" x14ac:dyDescent="0.35">
      <c r="A118" s="98" t="s">
        <v>52</v>
      </c>
      <c r="B118" s="22"/>
      <c r="C118" s="119"/>
      <c r="D118" s="47"/>
      <c r="E118" s="47"/>
      <c r="F118" s="214"/>
      <c r="G118" s="47"/>
      <c r="H118" s="214"/>
      <c r="I118" s="214"/>
      <c r="J118" s="214"/>
      <c r="K118" s="47"/>
      <c r="L118" s="214"/>
      <c r="M118" s="275"/>
      <c r="N118" s="214"/>
      <c r="O118" s="214"/>
      <c r="P118" s="47"/>
      <c r="Q118" s="47"/>
      <c r="R118" s="225"/>
      <c r="S118" s="112"/>
      <c r="T118" s="226"/>
      <c r="U118" s="47"/>
      <c r="V118" s="47"/>
      <c r="W118" s="230"/>
      <c r="X118" s="47"/>
      <c r="Y118" s="47"/>
      <c r="Z118" s="214"/>
      <c r="AA118" s="214"/>
      <c r="AB118" s="214"/>
      <c r="AC118" s="214"/>
      <c r="AD118" s="214"/>
      <c r="AE118" s="214"/>
      <c r="AF118" s="141"/>
      <c r="AG118" s="47"/>
      <c r="AH118" s="230"/>
      <c r="AI118"/>
      <c r="AJ118"/>
      <c r="AK118"/>
      <c r="AL118"/>
    </row>
    <row r="119" spans="1:39" ht="14.15" x14ac:dyDescent="0.35">
      <c r="A119" s="98" t="s">
        <v>53</v>
      </c>
      <c r="B119" s="3"/>
      <c r="C119" s="119"/>
      <c r="D119" s="47"/>
      <c r="E119" s="47"/>
      <c r="F119" s="214"/>
      <c r="G119" s="47"/>
      <c r="H119" s="214"/>
      <c r="I119" s="214"/>
      <c r="J119" s="214"/>
      <c r="K119" s="47"/>
      <c r="L119" s="214"/>
      <c r="M119" s="275"/>
      <c r="N119" s="214"/>
      <c r="O119" s="214"/>
      <c r="P119" s="47"/>
      <c r="Q119" s="47"/>
      <c r="R119" s="225"/>
      <c r="S119" s="112"/>
      <c r="T119" s="226"/>
      <c r="U119" s="47"/>
      <c r="V119" s="47"/>
      <c r="W119" s="230"/>
      <c r="X119" s="47"/>
      <c r="Y119" s="47"/>
      <c r="Z119" s="214"/>
      <c r="AA119" s="214"/>
      <c r="AB119" s="214"/>
      <c r="AC119" s="214"/>
      <c r="AD119" s="214"/>
      <c r="AE119" s="214"/>
      <c r="AF119" s="141"/>
      <c r="AG119" s="47"/>
      <c r="AH119" s="230"/>
      <c r="AI119"/>
      <c r="AJ119"/>
      <c r="AK119"/>
      <c r="AL119"/>
    </row>
    <row r="120" spans="1:39" ht="14.15" x14ac:dyDescent="0.35">
      <c r="A120" s="98" t="s">
        <v>54</v>
      </c>
      <c r="B120" s="3"/>
      <c r="C120" s="119"/>
      <c r="D120" s="47"/>
      <c r="E120" s="47"/>
      <c r="F120" s="214"/>
      <c r="G120" s="47"/>
      <c r="H120" s="214"/>
      <c r="I120" s="214"/>
      <c r="J120" s="214"/>
      <c r="K120" s="47"/>
      <c r="L120" s="214"/>
      <c r="M120" s="275"/>
      <c r="N120" s="214"/>
      <c r="O120" s="214"/>
      <c r="P120" s="47"/>
      <c r="Q120" s="47"/>
      <c r="R120" s="225"/>
      <c r="S120" s="112"/>
      <c r="T120" s="226"/>
      <c r="U120" s="47"/>
      <c r="V120" s="47"/>
      <c r="W120" s="230"/>
      <c r="X120" s="47"/>
      <c r="Y120" s="47"/>
      <c r="Z120" s="214"/>
      <c r="AA120" s="214"/>
      <c r="AB120" s="214"/>
      <c r="AC120" s="214"/>
      <c r="AD120" s="214"/>
      <c r="AE120" s="214"/>
      <c r="AF120" s="141"/>
      <c r="AG120" s="47"/>
      <c r="AH120" s="230"/>
      <c r="AI120"/>
      <c r="AJ120"/>
      <c r="AK120"/>
      <c r="AL120"/>
    </row>
    <row r="121" spans="1:39" ht="14.15" x14ac:dyDescent="0.35">
      <c r="A121" s="85" t="s">
        <v>55</v>
      </c>
      <c r="B121" s="3"/>
      <c r="C121" s="119"/>
      <c r="D121" s="47"/>
      <c r="E121" s="47"/>
      <c r="F121" s="214"/>
      <c r="G121" s="47"/>
      <c r="H121" s="214"/>
      <c r="I121" s="214"/>
      <c r="J121" s="214"/>
      <c r="K121" s="47"/>
      <c r="L121" s="214"/>
      <c r="M121" s="275"/>
      <c r="N121" s="214"/>
      <c r="O121" s="214"/>
      <c r="P121" s="47"/>
      <c r="Q121" s="47"/>
      <c r="R121" s="225"/>
      <c r="S121" s="112"/>
      <c r="T121" s="226"/>
      <c r="U121" s="47"/>
      <c r="V121" s="47"/>
      <c r="W121" s="230"/>
      <c r="X121" s="47"/>
      <c r="Y121" s="47"/>
      <c r="Z121" s="214"/>
      <c r="AA121" s="214"/>
      <c r="AB121" s="214"/>
      <c r="AC121" s="214"/>
      <c r="AD121" s="214"/>
      <c r="AE121" s="214"/>
      <c r="AF121" s="141"/>
      <c r="AG121" s="47"/>
      <c r="AH121" s="230"/>
      <c r="AI121"/>
      <c r="AJ121"/>
      <c r="AK121"/>
      <c r="AL121"/>
    </row>
    <row r="122" spans="1:39" ht="14.15" x14ac:dyDescent="0.35">
      <c r="A122" s="98"/>
      <c r="B122" s="3"/>
      <c r="C122" s="119"/>
      <c r="D122" s="47"/>
      <c r="E122" s="47"/>
      <c r="F122" s="214"/>
      <c r="G122" s="47"/>
      <c r="H122" s="214"/>
      <c r="I122" s="214"/>
      <c r="J122" s="214"/>
      <c r="K122" s="47"/>
      <c r="L122" s="214"/>
      <c r="M122" s="275"/>
      <c r="N122" s="214"/>
      <c r="O122" s="214"/>
      <c r="P122" s="47"/>
      <c r="Q122" s="47"/>
      <c r="R122" s="225"/>
      <c r="S122" s="112"/>
      <c r="T122" s="226"/>
      <c r="U122" s="47"/>
      <c r="V122" s="47"/>
      <c r="W122" s="230"/>
      <c r="X122" s="47"/>
      <c r="Y122" s="117"/>
      <c r="Z122" s="214"/>
      <c r="AA122" s="214"/>
      <c r="AB122" s="214"/>
      <c r="AC122" s="214"/>
      <c r="AD122" s="214"/>
      <c r="AE122" s="214"/>
      <c r="AF122" s="141"/>
      <c r="AG122" s="47"/>
      <c r="AH122" s="230"/>
      <c r="AI122"/>
      <c r="AJ122"/>
      <c r="AK122"/>
      <c r="AL122"/>
    </row>
    <row r="123" spans="1:39" x14ac:dyDescent="0.3">
      <c r="A123" s="86" t="s">
        <v>56</v>
      </c>
      <c r="B123" s="3"/>
      <c r="C123" s="119" t="s">
        <v>108</v>
      </c>
      <c r="D123" s="47"/>
      <c r="E123" s="47"/>
      <c r="F123" s="214"/>
      <c r="G123" s="47"/>
      <c r="H123" s="214"/>
      <c r="I123" s="214" t="s">
        <v>225</v>
      </c>
      <c r="J123" s="214"/>
      <c r="K123" s="112" t="s">
        <v>108</v>
      </c>
      <c r="L123" s="214"/>
      <c r="M123" s="275"/>
      <c r="N123" s="214"/>
      <c r="O123" s="214"/>
      <c r="P123" s="47"/>
      <c r="Q123" s="47"/>
      <c r="R123" s="47"/>
      <c r="S123" s="112"/>
      <c r="T123" s="226"/>
      <c r="U123" s="47"/>
      <c r="V123" s="47"/>
      <c r="W123" s="230" t="s">
        <v>189</v>
      </c>
      <c r="X123" s="47"/>
      <c r="Y123" s="47"/>
      <c r="Z123" s="214"/>
      <c r="AA123" s="214"/>
      <c r="AB123" s="214"/>
      <c r="AC123" s="214"/>
      <c r="AD123" s="214"/>
      <c r="AE123" s="214"/>
      <c r="AF123" s="141"/>
      <c r="AG123" s="47"/>
      <c r="AH123" s="230"/>
      <c r="AI123"/>
      <c r="AJ123"/>
      <c r="AK123"/>
      <c r="AL123"/>
    </row>
    <row r="124" spans="1:39" x14ac:dyDescent="0.3">
      <c r="A124" s="98"/>
      <c r="B124" s="3"/>
      <c r="C124" s="118"/>
      <c r="D124" s="118"/>
      <c r="E124" s="118"/>
      <c r="F124" s="212"/>
      <c r="G124" s="74"/>
      <c r="H124" s="212"/>
      <c r="I124" s="212"/>
      <c r="J124" s="212"/>
      <c r="K124" s="74"/>
      <c r="L124" s="212"/>
      <c r="M124" s="276"/>
      <c r="N124" s="212"/>
      <c r="O124" s="212"/>
      <c r="P124" s="74"/>
      <c r="Q124" s="152"/>
      <c r="R124" s="118"/>
      <c r="S124" s="112"/>
      <c r="T124" s="118"/>
      <c r="U124" s="74"/>
      <c r="V124" s="74"/>
      <c r="W124" s="118"/>
      <c r="X124" s="74"/>
      <c r="Y124" s="47"/>
      <c r="Z124" s="212"/>
      <c r="AA124" s="212"/>
      <c r="AB124" s="212"/>
      <c r="AC124" s="212"/>
      <c r="AD124" s="212"/>
      <c r="AE124" s="212"/>
      <c r="AF124" s="135"/>
      <c r="AG124" s="74"/>
      <c r="AH124" s="231"/>
      <c r="AI124"/>
      <c r="AJ124"/>
      <c r="AK124"/>
      <c r="AL124"/>
    </row>
    <row r="125" spans="1:39" x14ac:dyDescent="0.3">
      <c r="A125" s="98"/>
      <c r="B125" s="3"/>
      <c r="C125" s="118"/>
      <c r="D125" s="118"/>
      <c r="E125" s="118"/>
      <c r="F125" s="212"/>
      <c r="G125" s="74"/>
      <c r="H125" s="212"/>
      <c r="I125" s="212"/>
      <c r="J125" s="212"/>
      <c r="K125" s="74"/>
      <c r="L125" s="212"/>
      <c r="M125" s="276"/>
      <c r="N125" s="212"/>
      <c r="O125" s="212"/>
      <c r="P125" s="74"/>
      <c r="Q125" s="152"/>
      <c r="R125" s="118"/>
      <c r="S125" s="112"/>
      <c r="T125" s="118"/>
      <c r="U125" s="74"/>
      <c r="V125" s="74"/>
      <c r="W125" s="118"/>
      <c r="X125" s="74"/>
      <c r="Y125" s="47"/>
      <c r="Z125" s="212"/>
      <c r="AA125" s="212"/>
      <c r="AB125" s="212"/>
      <c r="AC125" s="212"/>
      <c r="AD125" s="212"/>
      <c r="AE125" s="212"/>
      <c r="AF125" s="135"/>
      <c r="AG125" s="74"/>
      <c r="AH125" s="231"/>
      <c r="AI125"/>
      <c r="AJ125"/>
      <c r="AK125"/>
      <c r="AL125"/>
    </row>
    <row r="126" spans="1:39" x14ac:dyDescent="0.3">
      <c r="A126" s="98"/>
      <c r="B126" s="29"/>
      <c r="C126" s="118"/>
      <c r="D126" s="118"/>
      <c r="E126" s="118"/>
      <c r="F126" s="212"/>
      <c r="G126" s="74"/>
      <c r="H126" s="212"/>
      <c r="I126" s="212"/>
      <c r="J126" s="212"/>
      <c r="K126" s="74"/>
      <c r="L126" s="212"/>
      <c r="M126" s="276"/>
      <c r="N126" s="212"/>
      <c r="O126" s="212"/>
      <c r="P126" s="74"/>
      <c r="Q126" s="152"/>
      <c r="R126" s="118"/>
      <c r="S126" s="112"/>
      <c r="T126" s="118"/>
      <c r="U126" s="74"/>
      <c r="V126" s="74"/>
      <c r="W126" s="118"/>
      <c r="X126" s="74"/>
      <c r="Y126" s="47"/>
      <c r="Z126" s="212"/>
      <c r="AA126" s="212"/>
      <c r="AB126" s="212"/>
      <c r="AC126" s="212"/>
      <c r="AD126" s="212"/>
      <c r="AE126" s="212"/>
      <c r="AF126" s="135"/>
      <c r="AG126" s="74"/>
      <c r="AH126" s="231"/>
      <c r="AI126"/>
      <c r="AJ126"/>
      <c r="AK126"/>
      <c r="AL126"/>
    </row>
    <row r="127" spans="1:39" x14ac:dyDescent="0.3">
      <c r="A127" s="83"/>
      <c r="C127"/>
      <c r="D127" s="118"/>
      <c r="E127" s="118"/>
      <c r="F127" s="212"/>
      <c r="G127" s="74"/>
      <c r="H127" s="212"/>
      <c r="I127" s="212"/>
      <c r="J127" s="212"/>
      <c r="K127" s="74"/>
      <c r="L127" s="212"/>
      <c r="M127" s="276"/>
      <c r="N127" s="212"/>
      <c r="O127" s="212"/>
      <c r="P127" s="74"/>
      <c r="Q127" s="152"/>
      <c r="R127"/>
      <c r="S127" s="112"/>
      <c r="T127" s="118"/>
      <c r="U127" s="74"/>
      <c r="V127" s="74"/>
      <c r="W127" s="118"/>
      <c r="X127" s="74"/>
      <c r="Z127" s="212"/>
      <c r="AA127" s="212"/>
      <c r="AB127" s="118"/>
      <c r="AC127" s="212"/>
      <c r="AD127" s="212"/>
      <c r="AE127" s="212"/>
      <c r="AF127" s="135"/>
      <c r="AG127" s="74"/>
      <c r="AH127" s="231"/>
      <c r="AK127"/>
      <c r="AM127"/>
    </row>
    <row r="128" spans="1:39" x14ac:dyDescent="0.3">
      <c r="A128" s="83"/>
      <c r="C128"/>
      <c r="D128"/>
      <c r="E128"/>
      <c r="F128"/>
      <c r="J128"/>
      <c r="K128"/>
      <c r="N128" s="11"/>
      <c r="O128" s="11"/>
      <c r="P128" s="9"/>
      <c r="Q128"/>
      <c r="R128"/>
      <c r="S128"/>
      <c r="T128" s="9"/>
      <c r="U128" s="9"/>
      <c r="V128" s="9"/>
      <c r="AE128" s="140"/>
      <c r="AK128"/>
      <c r="AM128"/>
    </row>
    <row r="129" spans="1:39" x14ac:dyDescent="0.3">
      <c r="A129" s="83"/>
      <c r="C129"/>
      <c r="D129"/>
      <c r="E129"/>
      <c r="F129"/>
      <c r="J129"/>
      <c r="K129"/>
      <c r="N129" s="11"/>
      <c r="O129" s="11"/>
      <c r="P129" s="9"/>
      <c r="Q129"/>
      <c r="R129"/>
      <c r="S129"/>
      <c r="T129" s="9"/>
      <c r="U129" s="9"/>
      <c r="V129" s="9"/>
      <c r="AK129"/>
      <c r="AM129"/>
    </row>
    <row r="130" spans="1:39" x14ac:dyDescent="0.3">
      <c r="C130"/>
      <c r="D130"/>
      <c r="E130"/>
      <c r="F130"/>
      <c r="J130"/>
      <c r="K130"/>
      <c r="N130" s="11"/>
      <c r="O130" s="11"/>
      <c r="P130" s="9"/>
      <c r="Q130"/>
      <c r="R130"/>
      <c r="T130" s="9"/>
      <c r="U130" s="9"/>
      <c r="V130" s="9"/>
      <c r="AK130"/>
      <c r="AM130"/>
    </row>
    <row r="131" spans="1:39" x14ac:dyDescent="0.3">
      <c r="C131"/>
      <c r="D131"/>
      <c r="E131"/>
      <c r="F131"/>
      <c r="J131"/>
      <c r="K131"/>
      <c r="N131" s="11"/>
      <c r="O131" s="11"/>
      <c r="Q131" s="9"/>
      <c r="R131"/>
      <c r="S131"/>
      <c r="AL131"/>
    </row>
    <row r="132" spans="1:39" x14ac:dyDescent="0.3">
      <c r="C132"/>
      <c r="D132"/>
      <c r="J132"/>
      <c r="K132"/>
      <c r="N132" s="11"/>
      <c r="O132" s="11"/>
      <c r="Q132" s="9"/>
      <c r="R132"/>
      <c r="S132"/>
      <c r="AL132"/>
    </row>
    <row r="133" spans="1:39" x14ac:dyDescent="0.3">
      <c r="C133" s="9"/>
      <c r="D133" s="9"/>
      <c r="E133"/>
      <c r="F133"/>
      <c r="AL133"/>
    </row>
    <row r="134" spans="1:39" x14ac:dyDescent="0.3">
      <c r="C134" s="9"/>
      <c r="D134" s="9"/>
      <c r="E134"/>
      <c r="F134"/>
      <c r="AL134"/>
    </row>
    <row r="135" spans="1:39" x14ac:dyDescent="0.3">
      <c r="C135" s="9"/>
      <c r="D135" s="9"/>
      <c r="E135"/>
      <c r="F135"/>
    </row>
    <row r="136" spans="1:39" x14ac:dyDescent="0.3">
      <c r="E136"/>
      <c r="F136"/>
    </row>
    <row r="137" spans="1:39" x14ac:dyDescent="0.3">
      <c r="E137"/>
      <c r="F137"/>
    </row>
    <row r="138" spans="1:39" x14ac:dyDescent="0.3">
      <c r="E138"/>
      <c r="F138"/>
    </row>
    <row r="139" spans="1:39" x14ac:dyDescent="0.3">
      <c r="E139"/>
      <c r="F139"/>
    </row>
    <row r="140" spans="1:39" x14ac:dyDescent="0.3">
      <c r="E140"/>
      <c r="F140"/>
    </row>
    <row r="141" spans="1:39" x14ac:dyDescent="0.3">
      <c r="E141"/>
      <c r="F141"/>
    </row>
    <row r="142" spans="1:39" x14ac:dyDescent="0.3">
      <c r="E142"/>
      <c r="F142"/>
    </row>
    <row r="143" spans="1:39" x14ac:dyDescent="0.3">
      <c r="E143"/>
      <c r="F143"/>
    </row>
    <row r="144" spans="1:39" x14ac:dyDescent="0.3">
      <c r="E144"/>
      <c r="F144"/>
    </row>
    <row r="145" spans="1:6" x14ac:dyDescent="0.3">
      <c r="E145"/>
      <c r="F145"/>
    </row>
    <row r="146" spans="1:6" x14ac:dyDescent="0.3">
      <c r="E146"/>
      <c r="F146"/>
    </row>
    <row r="147" spans="1:6" x14ac:dyDescent="0.3">
      <c r="E147"/>
      <c r="F147"/>
    </row>
    <row r="148" spans="1:6" x14ac:dyDescent="0.3">
      <c r="E148"/>
      <c r="F148"/>
    </row>
    <row r="149" spans="1:6" x14ac:dyDescent="0.3">
      <c r="E149"/>
      <c r="F149"/>
    </row>
    <row r="150" spans="1:6" x14ac:dyDescent="0.3">
      <c r="E150"/>
      <c r="F150"/>
    </row>
    <row r="151" spans="1:6" x14ac:dyDescent="0.3">
      <c r="A151" s="99"/>
      <c r="E151"/>
      <c r="F151"/>
    </row>
    <row r="152" spans="1:6" x14ac:dyDescent="0.3">
      <c r="A152" s="98"/>
      <c r="E152"/>
      <c r="F152"/>
    </row>
    <row r="153" spans="1:6" x14ac:dyDescent="0.3">
      <c r="A153" s="4"/>
      <c r="E153"/>
      <c r="F153"/>
    </row>
    <row r="154" spans="1:6" x14ac:dyDescent="0.3">
      <c r="A154" s="4"/>
      <c r="E154"/>
      <c r="F154"/>
    </row>
    <row r="155" spans="1:6" x14ac:dyDescent="0.3">
      <c r="A155" s="100"/>
      <c r="E155"/>
      <c r="F155"/>
    </row>
    <row r="156" spans="1:6" x14ac:dyDescent="0.3">
      <c r="E156"/>
      <c r="F156"/>
    </row>
    <row r="172" spans="7:30" x14ac:dyDescent="0.3">
      <c r="G172" s="5"/>
      <c r="H172" s="5"/>
      <c r="I172" s="5"/>
      <c r="AD172" s="5"/>
    </row>
    <row r="173" spans="7:30" x14ac:dyDescent="0.3">
      <c r="G173" s="5"/>
      <c r="H173" s="5"/>
      <c r="I173" s="5"/>
      <c r="AD173" s="5"/>
    </row>
    <row r="174" spans="7:30" x14ac:dyDescent="0.3">
      <c r="G174" s="5"/>
      <c r="H174" s="5"/>
      <c r="I174" s="5"/>
      <c r="AD174" s="5"/>
    </row>
    <row r="175" spans="7:30" x14ac:dyDescent="0.3">
      <c r="G175" s="5"/>
      <c r="H175" s="5"/>
      <c r="I175" s="5"/>
      <c r="AD175" s="5"/>
    </row>
    <row r="176" spans="7:30" x14ac:dyDescent="0.3">
      <c r="G176" s="5"/>
      <c r="H176" s="5"/>
      <c r="I176" s="5"/>
      <c r="AD176" s="5"/>
    </row>
    <row r="177" spans="1:30" x14ac:dyDescent="0.3">
      <c r="B177" s="9"/>
      <c r="G177" s="5"/>
      <c r="H177" s="5"/>
      <c r="I177" s="5"/>
      <c r="AD177" s="5"/>
    </row>
    <row r="179" spans="1:30" x14ac:dyDescent="0.3">
      <c r="A179" s="4" t="s">
        <v>70</v>
      </c>
      <c r="B179" s="11">
        <v>9</v>
      </c>
      <c r="G179" s="24"/>
      <c r="H179" s="24"/>
      <c r="I179" s="24"/>
      <c r="AD179" s="24"/>
    </row>
    <row r="180" spans="1:30" x14ac:dyDescent="0.3">
      <c r="A180" s="98" t="s">
        <v>22</v>
      </c>
      <c r="B180" s="9">
        <v>11</v>
      </c>
      <c r="G180" s="24"/>
      <c r="H180" s="24"/>
      <c r="I180" s="24"/>
      <c r="AD180" s="24"/>
    </row>
    <row r="181" spans="1:30" x14ac:dyDescent="0.3">
      <c r="A181" s="98" t="s">
        <v>43</v>
      </c>
      <c r="B181" s="9">
        <v>22</v>
      </c>
    </row>
    <row r="183" spans="1:30" x14ac:dyDescent="0.3">
      <c r="G183" s="25"/>
      <c r="H183" s="25"/>
      <c r="I183" s="25"/>
      <c r="AD183" s="25"/>
    </row>
    <row r="188" spans="1:30" x14ac:dyDescent="0.3">
      <c r="G188" s="32"/>
      <c r="H188" s="32"/>
      <c r="I188" s="32"/>
      <c r="AD188" s="32"/>
    </row>
    <row r="189" spans="1:30" x14ac:dyDescent="0.3">
      <c r="G189" s="25"/>
      <c r="H189" s="25"/>
      <c r="I189" s="25"/>
      <c r="AD189" s="25"/>
    </row>
    <row r="207" spans="7:30" x14ac:dyDescent="0.3">
      <c r="G207" s="24"/>
      <c r="H207" s="24"/>
      <c r="I207" s="24"/>
      <c r="AD207" s="24"/>
    </row>
    <row r="208" spans="7:30" x14ac:dyDescent="0.3">
      <c r="G208" s="32"/>
      <c r="H208" s="32"/>
      <c r="I208" s="32"/>
      <c r="AD208" s="32"/>
    </row>
  </sheetData>
  <phoneticPr fontId="6" type="noConversion"/>
  <conditionalFormatting sqref="AY63:BX89 BS29:CC32 BS33:CD33 BS12:CD28 AY12:BR33">
    <cfRule type="cellIs" dxfId="11" priority="13" operator="greaterThanOrEqual">
      <formula>3</formula>
    </cfRule>
    <cfRule type="cellIs" dxfId="10" priority="14" operator="greaterThanOrEqual">
      <formula>2</formula>
    </cfRule>
    <cfRule type="cellIs" dxfId="9" priority="15" operator="greaterThanOrEqual">
      <formula>1</formula>
    </cfRule>
  </conditionalFormatting>
  <conditionalFormatting sqref="C63:AF89">
    <cfRule type="cellIs" dxfId="8" priority="6" operator="notEqual">
      <formula>0</formula>
    </cfRule>
  </conditionalFormatting>
  <conditionalFormatting sqref="AG63:AG89">
    <cfRule type="cellIs" dxfId="7" priority="2" operator="notEqual">
      <formula>0</formula>
    </cfRule>
  </conditionalFormatting>
  <conditionalFormatting sqref="AH63:AH89">
    <cfRule type="cellIs" dxfId="6" priority="1" operator="notEqual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C187"/>
  <sheetViews>
    <sheetView topLeftCell="BI1" zoomScaleNormal="100" workbookViewId="0">
      <selection activeCell="AW33" activeCellId="4" sqref="AW12:BZ12 AW16:BZ17 AW19:BZ19 AW28:BZ28 AW33:BZ33"/>
    </sheetView>
  </sheetViews>
  <sheetFormatPr defaultRowHeight="12.45" x14ac:dyDescent="0.3"/>
  <cols>
    <col min="1" max="1" width="18.69140625" style="3" customWidth="1"/>
    <col min="2" max="2" width="1.69140625" style="11" customWidth="1"/>
    <col min="3" max="4" width="3.69140625" style="11" customWidth="1"/>
    <col min="5" max="6" width="3.69140625" style="9" customWidth="1"/>
    <col min="7" max="11" width="3.69140625" style="11" customWidth="1"/>
    <col min="12" max="13" width="3.53515625" style="11" customWidth="1"/>
    <col min="14" max="14" width="3.69140625" style="11" customWidth="1"/>
    <col min="15" max="15" width="3.69140625" customWidth="1"/>
    <col min="16" max="18" width="3.69140625" style="11" customWidth="1"/>
    <col min="19" max="21" width="3.69140625" customWidth="1"/>
    <col min="22" max="32" width="3.69140625" style="11" customWidth="1"/>
    <col min="33" max="33" width="8.69140625" style="11" bestFit="1" customWidth="1"/>
    <col min="34" max="36" width="2" style="11" customWidth="1"/>
    <col min="37" max="37" width="1.69140625" style="11" customWidth="1"/>
    <col min="39" max="39" width="0.3046875" customWidth="1"/>
    <col min="42" max="42" width="0.3046875" customWidth="1"/>
    <col min="44" max="44" width="0.3046875" customWidth="1"/>
    <col min="45" max="45" width="7.15234375" customWidth="1"/>
    <col min="46" max="46" width="28.3828125" bestFit="1" customWidth="1"/>
    <col min="47" max="47" width="5.69140625" customWidth="1"/>
    <col min="48" max="51" width="7.53515625" customWidth="1"/>
    <col min="52" max="52" width="7.84375" customWidth="1"/>
    <col min="55" max="55" width="9.15234375"/>
    <col min="66" max="66" width="9.15234375"/>
    <col min="72" max="72" width="9.15234375"/>
  </cols>
  <sheetData>
    <row r="1" spans="1:81" x14ac:dyDescent="0.3">
      <c r="A1" s="75"/>
      <c r="B1" s="1"/>
      <c r="C1" s="121" t="s">
        <v>62</v>
      </c>
      <c r="D1" s="121" t="s">
        <v>62</v>
      </c>
      <c r="E1" s="121" t="s">
        <v>62</v>
      </c>
      <c r="F1" s="121" t="s">
        <v>62</v>
      </c>
      <c r="G1" s="121" t="s">
        <v>62</v>
      </c>
      <c r="H1" s="121" t="s">
        <v>62</v>
      </c>
      <c r="I1" s="121" t="s">
        <v>62</v>
      </c>
      <c r="J1" s="121" t="s">
        <v>62</v>
      </c>
      <c r="K1" s="121" t="s">
        <v>62</v>
      </c>
      <c r="L1" s="121" t="s">
        <v>62</v>
      </c>
      <c r="M1" s="121" t="s">
        <v>62</v>
      </c>
      <c r="N1" s="121" t="s">
        <v>62</v>
      </c>
      <c r="O1" s="121" t="s">
        <v>62</v>
      </c>
      <c r="P1" s="121" t="s">
        <v>62</v>
      </c>
      <c r="Q1" s="121" t="s">
        <v>62</v>
      </c>
      <c r="R1" s="121" t="s">
        <v>62</v>
      </c>
      <c r="S1" s="121" t="s">
        <v>62</v>
      </c>
      <c r="T1" s="121" t="s">
        <v>62</v>
      </c>
      <c r="U1" s="121" t="s">
        <v>62</v>
      </c>
      <c r="V1" s="121" t="s">
        <v>62</v>
      </c>
      <c r="W1" s="121" t="s">
        <v>62</v>
      </c>
      <c r="X1" s="121" t="s">
        <v>62</v>
      </c>
      <c r="Y1" s="121" t="s">
        <v>62</v>
      </c>
      <c r="Z1" s="121" t="s">
        <v>62</v>
      </c>
      <c r="AA1" s="121" t="s">
        <v>62</v>
      </c>
      <c r="AB1" s="121" t="s">
        <v>62</v>
      </c>
      <c r="AC1" s="121" t="s">
        <v>62</v>
      </c>
      <c r="AD1" s="121" t="s">
        <v>62</v>
      </c>
      <c r="AE1" s="121" t="s">
        <v>62</v>
      </c>
      <c r="AF1" s="121" t="s">
        <v>62</v>
      </c>
      <c r="AG1" s="123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</row>
    <row r="2" spans="1:81" x14ac:dyDescent="0.3">
      <c r="A2" s="87"/>
      <c r="B2" s="3"/>
      <c r="C2" s="6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6"/>
      <c r="P2" s="42"/>
      <c r="Q2" s="42"/>
      <c r="R2" s="42"/>
      <c r="S2" s="6"/>
      <c r="T2" s="42"/>
      <c r="U2" s="42"/>
      <c r="V2" s="42"/>
      <c r="W2" s="42"/>
      <c r="X2" s="42"/>
      <c r="Y2" s="28"/>
      <c r="Z2" s="28"/>
      <c r="AA2" s="28"/>
      <c r="AB2" s="42"/>
      <c r="AC2" s="6"/>
      <c r="AD2" s="6"/>
      <c r="AE2" s="28"/>
      <c r="AF2" s="28"/>
      <c r="AG2" s="8"/>
      <c r="AH2" s="8"/>
      <c r="AI2" s="8"/>
      <c r="AJ2" s="8"/>
      <c r="AK2" s="26"/>
      <c r="AL2" s="45" t="s">
        <v>159</v>
      </c>
      <c r="AM2" s="95"/>
      <c r="AO2" s="8"/>
      <c r="AP2" s="8"/>
      <c r="AQ2" s="8"/>
      <c r="AR2" s="8"/>
      <c r="AS2" s="8"/>
      <c r="AT2" s="14"/>
      <c r="AU2" s="14"/>
      <c r="AV2" s="8"/>
      <c r="AW2" s="8"/>
      <c r="AX2" s="8"/>
      <c r="AY2" s="8"/>
      <c r="AZ2" s="8"/>
    </row>
    <row r="3" spans="1:81" x14ac:dyDescent="0.3">
      <c r="A3" s="88"/>
      <c r="B3" s="3">
        <v>100</v>
      </c>
      <c r="C3" s="74">
        <v>101</v>
      </c>
      <c r="D3" s="55">
        <v>102</v>
      </c>
      <c r="E3" s="55">
        <v>103</v>
      </c>
      <c r="F3" s="55">
        <v>104</v>
      </c>
      <c r="G3" s="57">
        <v>105</v>
      </c>
      <c r="H3" s="57">
        <v>107</v>
      </c>
      <c r="I3" s="57">
        <v>108</v>
      </c>
      <c r="J3" s="57">
        <v>109</v>
      </c>
      <c r="K3" s="57">
        <v>110</v>
      </c>
      <c r="L3" s="57">
        <v>111</v>
      </c>
      <c r="M3" s="57">
        <v>112</v>
      </c>
      <c r="N3" s="57">
        <v>115</v>
      </c>
      <c r="O3" s="57">
        <v>120</v>
      </c>
      <c r="P3" s="57">
        <v>121</v>
      </c>
      <c r="Q3" s="57">
        <v>124</v>
      </c>
      <c r="R3" s="57">
        <v>125</v>
      </c>
      <c r="S3" s="57">
        <v>126</v>
      </c>
      <c r="T3" s="57">
        <v>127</v>
      </c>
      <c r="U3" s="57">
        <v>128</v>
      </c>
      <c r="V3" s="57">
        <v>130</v>
      </c>
      <c r="W3" s="57">
        <v>131</v>
      </c>
      <c r="X3" s="57">
        <v>133</v>
      </c>
      <c r="Y3" s="57">
        <v>134</v>
      </c>
      <c r="Z3" s="191">
        <v>138</v>
      </c>
      <c r="AA3" s="191">
        <v>142</v>
      </c>
      <c r="AB3" s="57">
        <v>143</v>
      </c>
      <c r="AC3" s="43">
        <v>145</v>
      </c>
      <c r="AD3" s="43">
        <v>146</v>
      </c>
      <c r="AE3" s="43">
        <v>147</v>
      </c>
      <c r="AF3" s="43">
        <v>148</v>
      </c>
      <c r="AG3" s="8"/>
      <c r="AH3" s="8"/>
      <c r="AI3" s="8"/>
      <c r="AJ3" s="8"/>
      <c r="AK3" s="26"/>
      <c r="AL3" s="52" t="s">
        <v>160</v>
      </c>
      <c r="AM3" s="199"/>
      <c r="AO3" s="8"/>
      <c r="AP3" s="8"/>
      <c r="AQ3" s="8"/>
      <c r="AR3" s="8"/>
      <c r="AS3" s="8"/>
      <c r="AT3" s="14"/>
      <c r="AU3" s="14"/>
      <c r="AV3" s="8"/>
      <c r="AW3" s="8"/>
      <c r="AX3" s="8"/>
      <c r="AY3" s="8"/>
      <c r="AZ3" s="8"/>
    </row>
    <row r="4" spans="1:81" x14ac:dyDescent="0.3">
      <c r="A4" s="88"/>
      <c r="B4" s="3"/>
      <c r="C4" s="59">
        <v>1</v>
      </c>
      <c r="D4" s="59">
        <v>2</v>
      </c>
      <c r="E4" s="59">
        <v>2</v>
      </c>
      <c r="F4" s="59"/>
      <c r="G4" s="59"/>
      <c r="H4" s="59"/>
      <c r="I4" s="59">
        <v>2</v>
      </c>
      <c r="J4" s="59"/>
      <c r="K4" s="59">
        <v>2</v>
      </c>
      <c r="L4" s="59"/>
      <c r="M4" s="59"/>
      <c r="N4" s="59"/>
      <c r="O4" s="55">
        <v>2</v>
      </c>
      <c r="P4" s="59"/>
      <c r="Q4" s="59">
        <v>2</v>
      </c>
      <c r="R4" s="71"/>
      <c r="S4" s="71"/>
      <c r="T4" s="71"/>
      <c r="U4" s="71">
        <v>1</v>
      </c>
      <c r="V4" s="59">
        <v>2</v>
      </c>
      <c r="W4" s="59">
        <v>2</v>
      </c>
      <c r="X4" s="59"/>
      <c r="Y4" s="59">
        <v>2</v>
      </c>
      <c r="Z4" s="192"/>
      <c r="AA4" s="192"/>
      <c r="AB4" s="59">
        <v>1</v>
      </c>
      <c r="AC4" s="53"/>
      <c r="AD4" s="53"/>
      <c r="AE4" s="237"/>
      <c r="AF4" s="237"/>
      <c r="AG4" s="106" t="s">
        <v>68</v>
      </c>
      <c r="AH4" s="8"/>
      <c r="AI4" s="8"/>
      <c r="AJ4" s="8"/>
      <c r="AK4" s="26"/>
      <c r="AL4" s="52" t="s">
        <v>144</v>
      </c>
      <c r="AM4" s="199"/>
      <c r="AO4" s="8"/>
      <c r="AP4" s="8"/>
      <c r="AQ4" s="8"/>
      <c r="AR4" s="8"/>
      <c r="AS4" s="8"/>
      <c r="AT4" s="14"/>
      <c r="AU4" s="14"/>
      <c r="AV4" s="8"/>
      <c r="AW4" s="8"/>
      <c r="AX4" s="8"/>
      <c r="AY4" s="8"/>
      <c r="AZ4" s="8"/>
    </row>
    <row r="5" spans="1:81" x14ac:dyDescent="0.3">
      <c r="A5" s="88"/>
      <c r="B5" s="3"/>
      <c r="C5" s="59">
        <v>1</v>
      </c>
      <c r="D5" s="59">
        <v>1</v>
      </c>
      <c r="E5" s="59">
        <v>2</v>
      </c>
      <c r="F5" s="59"/>
      <c r="G5" s="59"/>
      <c r="H5" s="59">
        <v>2</v>
      </c>
      <c r="I5" s="59">
        <v>2</v>
      </c>
      <c r="J5" s="59">
        <v>2</v>
      </c>
      <c r="K5" s="59">
        <v>2</v>
      </c>
      <c r="L5" s="59"/>
      <c r="M5" s="59"/>
      <c r="N5" s="59"/>
      <c r="O5" s="55">
        <v>2</v>
      </c>
      <c r="P5" s="59"/>
      <c r="Q5" s="59">
        <v>1</v>
      </c>
      <c r="R5" s="71"/>
      <c r="S5" s="71"/>
      <c r="T5" s="71"/>
      <c r="U5" s="71">
        <v>1</v>
      </c>
      <c r="V5" s="59">
        <v>2</v>
      </c>
      <c r="W5" s="59">
        <v>2</v>
      </c>
      <c r="X5" s="59"/>
      <c r="Y5" s="59">
        <v>2</v>
      </c>
      <c r="Z5" s="192"/>
      <c r="AA5" s="192"/>
      <c r="AB5" s="59">
        <v>1</v>
      </c>
      <c r="AC5" s="53"/>
      <c r="AD5" s="53"/>
      <c r="AE5" s="237"/>
      <c r="AF5" s="237"/>
      <c r="AG5" s="106" t="s">
        <v>69</v>
      </c>
      <c r="AH5" s="8"/>
      <c r="AI5" s="8"/>
      <c r="AJ5" s="8"/>
      <c r="AK5" s="26"/>
      <c r="AL5" s="8"/>
      <c r="AM5" s="8"/>
      <c r="AN5" s="8"/>
      <c r="AO5" s="8"/>
      <c r="AP5" s="8"/>
      <c r="AQ5" s="8"/>
      <c r="AR5" s="8"/>
      <c r="AS5" s="8"/>
      <c r="AT5" s="14"/>
      <c r="AU5" s="14"/>
      <c r="AV5" s="8"/>
      <c r="AW5" s="8"/>
      <c r="AX5" s="8"/>
      <c r="AY5" s="8"/>
      <c r="AZ5" s="8"/>
    </row>
    <row r="6" spans="1:81" x14ac:dyDescent="0.3">
      <c r="A6" s="88"/>
      <c r="B6" s="3"/>
      <c r="C6" s="45" t="s">
        <v>159</v>
      </c>
      <c r="D6" s="45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103"/>
      <c r="AA6" s="103"/>
      <c r="AB6" s="72"/>
      <c r="AC6" s="72"/>
      <c r="AD6" s="72"/>
      <c r="AE6" s="72"/>
      <c r="AF6" s="72"/>
      <c r="AG6" s="8"/>
      <c r="AH6" s="8"/>
      <c r="AI6" s="8"/>
      <c r="AJ6" s="8"/>
      <c r="AK6" s="26"/>
      <c r="AL6" s="8"/>
      <c r="AM6" s="8"/>
      <c r="AO6" s="8"/>
      <c r="AP6" s="8"/>
      <c r="AQ6" s="8"/>
      <c r="AR6" s="8"/>
      <c r="AS6" s="8"/>
      <c r="AT6" s="14"/>
      <c r="AU6" s="14"/>
      <c r="AV6" s="8"/>
      <c r="AW6" s="8"/>
      <c r="AX6" s="8"/>
      <c r="AY6" s="8"/>
      <c r="AZ6" s="8"/>
    </row>
    <row r="7" spans="1:81" x14ac:dyDescent="0.3">
      <c r="A7" s="89"/>
      <c r="B7" s="3"/>
      <c r="C7" s="52" t="s">
        <v>160</v>
      </c>
      <c r="D7" s="52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104"/>
      <c r="AA7" s="104"/>
      <c r="AB7" s="40"/>
      <c r="AC7" s="40"/>
      <c r="AD7" s="40"/>
      <c r="AE7" s="40"/>
      <c r="AF7" s="40"/>
      <c r="AG7" s="8"/>
      <c r="AH7" s="8"/>
      <c r="AI7" s="8"/>
      <c r="AJ7" s="8"/>
      <c r="AK7" s="26"/>
      <c r="AL7" s="8"/>
      <c r="AM7" s="8"/>
      <c r="AO7" s="8"/>
      <c r="AP7" s="8"/>
      <c r="AQ7" s="8"/>
      <c r="AR7" s="8"/>
      <c r="AS7" s="8"/>
      <c r="AT7" s="14"/>
      <c r="AU7" s="14"/>
      <c r="AV7" s="8"/>
      <c r="AW7" s="8"/>
      <c r="AX7" s="8"/>
      <c r="AY7" s="8"/>
      <c r="AZ7" s="8"/>
    </row>
    <row r="8" spans="1:81" x14ac:dyDescent="0.3">
      <c r="A8" s="56"/>
      <c r="B8" s="3"/>
      <c r="C8" s="52" t="s">
        <v>144</v>
      </c>
      <c r="D8" s="61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105"/>
      <c r="AA8" s="105"/>
      <c r="AB8" s="67"/>
      <c r="AC8" s="67"/>
      <c r="AD8" s="67"/>
      <c r="AE8" s="67"/>
      <c r="AF8" s="67"/>
      <c r="AG8" s="8"/>
      <c r="AH8" s="8"/>
      <c r="AI8" s="8"/>
      <c r="AJ8" s="8"/>
      <c r="AK8" s="26"/>
      <c r="AL8" s="8"/>
      <c r="AM8" s="8"/>
      <c r="AO8" s="8"/>
      <c r="AP8" s="8"/>
      <c r="AQ8" s="8"/>
      <c r="AR8" s="8"/>
      <c r="AS8" s="8"/>
      <c r="AT8" s="14"/>
      <c r="AU8" s="14"/>
      <c r="AV8" s="8"/>
      <c r="AW8" s="8"/>
      <c r="AX8" s="8"/>
      <c r="AY8" s="8"/>
      <c r="AZ8" s="8"/>
    </row>
    <row r="9" spans="1:81" x14ac:dyDescent="0.3">
      <c r="A9" s="57"/>
      <c r="B9" s="27">
        <v>100</v>
      </c>
      <c r="C9" s="238">
        <v>101</v>
      </c>
      <c r="D9" s="239">
        <v>102</v>
      </c>
      <c r="E9" s="239">
        <v>103</v>
      </c>
      <c r="F9" s="239">
        <v>104</v>
      </c>
      <c r="G9" s="240">
        <v>105</v>
      </c>
      <c r="H9" s="240">
        <v>107</v>
      </c>
      <c r="I9" s="240">
        <v>108</v>
      </c>
      <c r="J9" s="240">
        <v>109</v>
      </c>
      <c r="K9" s="240">
        <v>110</v>
      </c>
      <c r="L9" s="240">
        <v>111</v>
      </c>
      <c r="M9" s="240">
        <v>112</v>
      </c>
      <c r="N9" s="240">
        <v>115</v>
      </c>
      <c r="O9" s="240">
        <v>120</v>
      </c>
      <c r="P9" s="240">
        <v>121</v>
      </c>
      <c r="Q9" s="240">
        <v>124</v>
      </c>
      <c r="R9" s="240">
        <v>125</v>
      </c>
      <c r="S9" s="240">
        <v>126</v>
      </c>
      <c r="T9" s="240">
        <v>127</v>
      </c>
      <c r="U9" s="240">
        <v>128</v>
      </c>
      <c r="V9" s="240">
        <v>130</v>
      </c>
      <c r="W9" s="240">
        <v>131</v>
      </c>
      <c r="X9" s="240">
        <v>133</v>
      </c>
      <c r="Y9" s="240">
        <v>134</v>
      </c>
      <c r="Z9" s="241">
        <v>138</v>
      </c>
      <c r="AA9" s="241">
        <v>142</v>
      </c>
      <c r="AB9" s="240">
        <v>143</v>
      </c>
      <c r="AC9" s="242">
        <v>145</v>
      </c>
      <c r="AD9" s="242">
        <v>146</v>
      </c>
      <c r="AE9" s="242">
        <v>147</v>
      </c>
      <c r="AF9" s="242">
        <v>148</v>
      </c>
      <c r="AG9" s="8"/>
      <c r="AH9" s="8"/>
      <c r="AI9" s="8"/>
      <c r="AJ9" s="8"/>
      <c r="AK9" s="26"/>
      <c r="AL9" s="8"/>
      <c r="AM9" s="8"/>
      <c r="AN9" s="8"/>
      <c r="AO9" s="8"/>
      <c r="AP9" s="8"/>
      <c r="AQ9" s="8"/>
      <c r="AR9" s="8"/>
      <c r="AS9" s="8"/>
      <c r="AV9" s="2" t="s">
        <v>116</v>
      </c>
      <c r="AW9" s="12">
        <f t="shared" ref="AW9:BZ9" si="0">C9</f>
        <v>101</v>
      </c>
      <c r="AX9" s="12">
        <f t="shared" si="0"/>
        <v>102</v>
      </c>
      <c r="AY9" s="12">
        <f t="shared" si="0"/>
        <v>103</v>
      </c>
      <c r="AZ9" s="12">
        <f t="shared" si="0"/>
        <v>104</v>
      </c>
      <c r="BA9" s="12">
        <f t="shared" si="0"/>
        <v>105</v>
      </c>
      <c r="BB9" s="12">
        <f t="shared" si="0"/>
        <v>107</v>
      </c>
      <c r="BC9" s="12">
        <f t="shared" si="0"/>
        <v>108</v>
      </c>
      <c r="BD9" s="12">
        <f t="shared" si="0"/>
        <v>109</v>
      </c>
      <c r="BE9" s="12">
        <f t="shared" si="0"/>
        <v>110</v>
      </c>
      <c r="BF9" s="12">
        <f t="shared" si="0"/>
        <v>111</v>
      </c>
      <c r="BG9" s="12">
        <f t="shared" si="0"/>
        <v>112</v>
      </c>
      <c r="BH9" s="12">
        <f t="shared" si="0"/>
        <v>115</v>
      </c>
      <c r="BI9" s="12">
        <f t="shared" si="0"/>
        <v>120</v>
      </c>
      <c r="BJ9" s="12">
        <f t="shared" si="0"/>
        <v>121</v>
      </c>
      <c r="BK9" s="12">
        <f t="shared" si="0"/>
        <v>124</v>
      </c>
      <c r="BL9" s="12">
        <f t="shared" si="0"/>
        <v>125</v>
      </c>
      <c r="BM9" s="12">
        <f t="shared" si="0"/>
        <v>126</v>
      </c>
      <c r="BN9" s="12">
        <f t="shared" si="0"/>
        <v>127</v>
      </c>
      <c r="BO9" s="12">
        <f t="shared" si="0"/>
        <v>128</v>
      </c>
      <c r="BP9" s="12">
        <f t="shared" si="0"/>
        <v>130</v>
      </c>
      <c r="BQ9" s="12">
        <f t="shared" si="0"/>
        <v>131</v>
      </c>
      <c r="BR9" s="12">
        <f t="shared" si="0"/>
        <v>133</v>
      </c>
      <c r="BS9" s="12">
        <f t="shared" si="0"/>
        <v>134</v>
      </c>
      <c r="BT9" s="12">
        <f t="shared" si="0"/>
        <v>138</v>
      </c>
      <c r="BU9" s="12">
        <f t="shared" si="0"/>
        <v>142</v>
      </c>
      <c r="BV9" s="12">
        <f t="shared" si="0"/>
        <v>143</v>
      </c>
      <c r="BW9" s="12">
        <f t="shared" si="0"/>
        <v>145</v>
      </c>
      <c r="BX9" s="12">
        <f t="shared" si="0"/>
        <v>146</v>
      </c>
      <c r="BY9" s="12">
        <f t="shared" si="0"/>
        <v>147</v>
      </c>
      <c r="BZ9" s="12">
        <f t="shared" si="0"/>
        <v>148</v>
      </c>
      <c r="CA9" s="12"/>
      <c r="CB9" s="12"/>
      <c r="CC9" s="12"/>
    </row>
    <row r="10" spans="1:81" x14ac:dyDescent="0.3">
      <c r="A10" s="84" t="s">
        <v>0</v>
      </c>
      <c r="B10" s="22"/>
      <c r="C10" s="244"/>
      <c r="D10" s="244"/>
      <c r="E10" s="244"/>
      <c r="F10" s="244"/>
      <c r="G10" s="131"/>
      <c r="H10" s="244"/>
      <c r="I10" s="244"/>
      <c r="J10" s="244"/>
      <c r="K10" s="244"/>
      <c r="L10" s="244"/>
      <c r="M10" s="244"/>
      <c r="N10" s="244"/>
      <c r="O10" s="244"/>
      <c r="P10" s="131"/>
      <c r="Q10" s="131"/>
      <c r="R10" s="131"/>
      <c r="S10" s="244"/>
      <c r="T10" s="244"/>
      <c r="U10" s="244"/>
      <c r="V10" s="244"/>
      <c r="W10" s="244"/>
      <c r="X10" s="244"/>
      <c r="Y10" s="244"/>
      <c r="Z10" s="244"/>
      <c r="AA10" s="244"/>
      <c r="AB10" s="245"/>
      <c r="AC10" s="244"/>
      <c r="AD10" s="244"/>
      <c r="AE10" s="244"/>
      <c r="AF10" s="244"/>
      <c r="AG10"/>
      <c r="AH10"/>
      <c r="AI10"/>
      <c r="AJ10"/>
      <c r="AL10" s="10" t="s">
        <v>58</v>
      </c>
      <c r="AM10" s="10"/>
      <c r="AN10" s="10" t="s">
        <v>59</v>
      </c>
      <c r="AO10" s="10" t="s">
        <v>60</v>
      </c>
      <c r="AP10" s="10"/>
      <c r="AQ10" s="10" t="s">
        <v>61</v>
      </c>
      <c r="AR10" s="10"/>
      <c r="AS10" s="10"/>
    </row>
    <row r="11" spans="1:81" x14ac:dyDescent="0.3">
      <c r="A11" s="98" t="s">
        <v>1</v>
      </c>
      <c r="B11" s="3"/>
      <c r="C11" s="243">
        <v>0</v>
      </c>
      <c r="D11" s="265">
        <v>0</v>
      </c>
      <c r="E11" s="265">
        <v>0</v>
      </c>
      <c r="F11" s="266">
        <v>0</v>
      </c>
      <c r="G11" s="243">
        <v>3</v>
      </c>
      <c r="H11" s="266">
        <v>0</v>
      </c>
      <c r="I11" s="266">
        <v>0</v>
      </c>
      <c r="J11" s="266">
        <v>0</v>
      </c>
      <c r="K11" s="243">
        <v>0</v>
      </c>
      <c r="L11" s="266">
        <v>0</v>
      </c>
      <c r="M11" s="266">
        <v>0</v>
      </c>
      <c r="N11" s="266">
        <v>1</v>
      </c>
      <c r="O11" s="243">
        <v>0</v>
      </c>
      <c r="P11" s="243">
        <v>0</v>
      </c>
      <c r="Q11" s="243">
        <v>0</v>
      </c>
      <c r="R11" s="243">
        <v>0</v>
      </c>
      <c r="S11" s="243">
        <v>0</v>
      </c>
      <c r="T11" s="243">
        <v>0</v>
      </c>
      <c r="U11" s="266">
        <v>0</v>
      </c>
      <c r="V11" s="243">
        <v>0</v>
      </c>
      <c r="W11" s="243">
        <v>0</v>
      </c>
      <c r="X11" s="266">
        <v>0</v>
      </c>
      <c r="Y11" s="266">
        <v>0</v>
      </c>
      <c r="Z11" s="266">
        <v>0</v>
      </c>
      <c r="AA11" s="266">
        <v>0</v>
      </c>
      <c r="AB11" s="266">
        <v>0</v>
      </c>
      <c r="AC11" s="233">
        <v>0</v>
      </c>
      <c r="AD11" s="267">
        <v>2</v>
      </c>
      <c r="AE11" s="226">
        <v>0</v>
      </c>
      <c r="AF11" s="233">
        <v>0</v>
      </c>
      <c r="AG11"/>
      <c r="AH11"/>
      <c r="AI11"/>
      <c r="AJ11"/>
      <c r="AL11" s="182"/>
      <c r="AM11" s="182"/>
      <c r="AN11" s="182"/>
      <c r="AO11" s="182"/>
      <c r="AP11" s="182"/>
      <c r="AQ11" s="182"/>
      <c r="AR11" s="182">
        <f>$AL11+2*$AN11</f>
        <v>0</v>
      </c>
      <c r="AS11" s="182"/>
    </row>
    <row r="12" spans="1:81" x14ac:dyDescent="0.3">
      <c r="A12" s="98" t="s">
        <v>2</v>
      </c>
      <c r="B12" s="3"/>
      <c r="C12" s="226">
        <v>38</v>
      </c>
      <c r="D12" s="250">
        <v>4</v>
      </c>
      <c r="E12" s="250">
        <v>0</v>
      </c>
      <c r="F12" s="233">
        <v>0</v>
      </c>
      <c r="G12" s="226">
        <v>0</v>
      </c>
      <c r="H12" s="233">
        <v>0</v>
      </c>
      <c r="I12" s="233">
        <v>70</v>
      </c>
      <c r="J12" s="233">
        <v>4</v>
      </c>
      <c r="K12" s="226">
        <v>0</v>
      </c>
      <c r="L12" s="233">
        <v>32</v>
      </c>
      <c r="M12" s="233">
        <v>15</v>
      </c>
      <c r="N12" s="233">
        <v>7</v>
      </c>
      <c r="O12" s="226">
        <v>0</v>
      </c>
      <c r="P12" s="226">
        <v>0</v>
      </c>
      <c r="Q12" s="226">
        <v>30</v>
      </c>
      <c r="R12" s="226">
        <v>8</v>
      </c>
      <c r="S12" s="226">
        <v>2</v>
      </c>
      <c r="T12" s="226">
        <v>0</v>
      </c>
      <c r="U12" s="214">
        <v>2</v>
      </c>
      <c r="V12" s="226">
        <v>5</v>
      </c>
      <c r="W12" s="226">
        <v>0</v>
      </c>
      <c r="X12" s="233">
        <v>0</v>
      </c>
      <c r="Y12" s="233">
        <v>0</v>
      </c>
      <c r="Z12" s="233">
        <v>10</v>
      </c>
      <c r="AA12" s="233">
        <v>0</v>
      </c>
      <c r="AB12" s="233">
        <v>35</v>
      </c>
      <c r="AC12" s="233">
        <v>2</v>
      </c>
      <c r="AD12" s="267">
        <v>9</v>
      </c>
      <c r="AE12" s="226">
        <v>25</v>
      </c>
      <c r="AF12" s="233">
        <v>0</v>
      </c>
      <c r="AG12" s="31"/>
      <c r="AH12" s="31"/>
      <c r="AI12" s="31"/>
      <c r="AJ12" s="31"/>
      <c r="AL12" s="182">
        <f t="shared" ref="AL12:AM28" si="1">AVERAGE($B12:$AF12)</f>
        <v>9.9333333333333336</v>
      </c>
      <c r="AM12" s="182">
        <f t="shared" si="1"/>
        <v>9.9333333333333336</v>
      </c>
      <c r="AN12" s="182">
        <f t="shared" ref="AN12:AN28" si="2">STDEV(B12:AF12)</f>
        <v>16.34315913692064</v>
      </c>
      <c r="AO12" s="182">
        <f t="shared" ref="AO12:AP28" si="3">$AL12-2*$AN12</f>
        <v>-22.752984940507947</v>
      </c>
      <c r="AP12" s="182">
        <f t="shared" si="3"/>
        <v>-22.752984940507947</v>
      </c>
      <c r="AQ12" s="182">
        <f t="shared" ref="AQ12:AR28" si="4">$AL12+2*$AN12</f>
        <v>42.619651607174617</v>
      </c>
      <c r="AR12" s="182">
        <f t="shared" si="4"/>
        <v>42.619651607174617</v>
      </c>
      <c r="AS12" s="182"/>
      <c r="AT12" s="202" t="s">
        <v>2</v>
      </c>
      <c r="AW12" s="155">
        <f t="shared" ref="AW12:AW22" si="5">ABS((C12-$AL12)/$AN12)</f>
        <v>1.717334233334459</v>
      </c>
      <c r="AX12" s="155">
        <f t="shared" ref="AX12:AX22" si="6">ABS((D12-$AL12)/$AN12)</f>
        <v>0.36304690443412557</v>
      </c>
      <c r="AY12" s="155">
        <f t="shared" ref="AY12:AY22" si="7">ABS((E12-$AL12)/$AN12)</f>
        <v>0.60779762652454727</v>
      </c>
      <c r="AZ12" s="155">
        <f t="shared" ref="AZ12:AZ22" si="8">ABS((F12-$AL12)/$AN12)</f>
        <v>0.60779762652454727</v>
      </c>
      <c r="BA12" s="155">
        <f t="shared" ref="BA12:BA22" si="9">ABS((G12-$AL12)/$AN12)</f>
        <v>0.60779762652454727</v>
      </c>
      <c r="BB12" s="155">
        <f t="shared" ref="BB12:BB22" si="10">ABS((H12-$AL12)/$AN12)</f>
        <v>0.60779762652454727</v>
      </c>
      <c r="BC12" s="155">
        <f t="shared" ref="BC12:BC22" si="11">ABS((I12-$AL12)/$AN12)</f>
        <v>3.6753400100578326</v>
      </c>
      <c r="BD12" s="155">
        <f t="shared" ref="BD12:BD22" si="12">ABS((J12-$AL12)/$AN12)</f>
        <v>0.36304690443412557</v>
      </c>
      <c r="BE12" s="155">
        <f t="shared" ref="BE12:BE22" si="13">ABS((K12-$AL12)/$AN12)</f>
        <v>0.60779762652454727</v>
      </c>
      <c r="BF12" s="155">
        <f t="shared" ref="BF12:BF22" si="14">ABS((L12-$AL12)/$AN12)</f>
        <v>1.3502081501988263</v>
      </c>
      <c r="BG12" s="155">
        <f t="shared" ref="BG12:BG22" si="15">ABS((M12-$AL12)/$AN12)</f>
        <v>0.31001758131453416</v>
      </c>
      <c r="BH12" s="155">
        <f t="shared" ref="BH12:BH22" si="16">ABS((N12-$AL12)/$AN12)</f>
        <v>0.17948386286630927</v>
      </c>
      <c r="BI12" s="155">
        <f t="shared" ref="BI12:BI22" si="17">ABS((O12-$AL12)/$AN12)</f>
        <v>0.60779762652454727</v>
      </c>
      <c r="BJ12" s="155">
        <f t="shared" ref="BJ12:BJ22" si="18">ABS((P12-$AL12)/$AN12)</f>
        <v>0.60779762652454727</v>
      </c>
      <c r="BK12" s="155">
        <f t="shared" ref="BK12:BK22" si="19">ABS((Q12-$AL12)/$AN12)</f>
        <v>1.2278327891536156</v>
      </c>
      <c r="BL12" s="155">
        <f t="shared" ref="BL12:BL22" si="20">ABS((R12-$AL12)/$AN12)</f>
        <v>0.11829618234370384</v>
      </c>
      <c r="BM12" s="155">
        <f t="shared" ref="BM12:BN22" si="21">ABS((S12-$AL12)/$AN12)</f>
        <v>0.48542226547933642</v>
      </c>
      <c r="BN12" s="155">
        <f t="shared" si="21"/>
        <v>0.60779762652454727</v>
      </c>
      <c r="BO12" s="155">
        <f t="shared" ref="BO12:BO22" si="22">ABS((U12-$AL12)/$AN12)</f>
        <v>0.48542226547933642</v>
      </c>
      <c r="BP12" s="155">
        <f t="shared" ref="BP12:BP22" si="23">ABS((V12-$AL12)/$AN12)</f>
        <v>0.30185922391152015</v>
      </c>
      <c r="BQ12" s="155">
        <f t="shared" ref="BQ12:BQ22" si="24">ABS((W12-$AL12)/$AN12)</f>
        <v>0.60779762652454727</v>
      </c>
      <c r="BR12" s="155">
        <f t="shared" ref="BR12:BR22" si="25">ABS((X12-$AL12)/$AN12)</f>
        <v>0.60779762652454727</v>
      </c>
      <c r="BS12" s="155">
        <f t="shared" ref="BS12:BS22" si="26">ABS((Y12-$AL12)/$AN12)</f>
        <v>0.60779762652454727</v>
      </c>
      <c r="BT12" s="155">
        <f t="shared" ref="BT12:BT22" si="27">ABS((Z12-$AL12)/$AN12)</f>
        <v>4.0791787015070141E-3</v>
      </c>
      <c r="BU12" s="155">
        <f t="shared" ref="BU12:BU22" si="28">ABS((AA12-$AL12)/$AN12)</f>
        <v>0.60779762652454727</v>
      </c>
      <c r="BV12" s="155">
        <f t="shared" ref="BV12:BV22" si="29">ABS((AB12-$AL12)/$AN12)</f>
        <v>1.5337711917666428</v>
      </c>
      <c r="BW12" s="155">
        <f t="shared" ref="BW12:BW22" si="30">ABS((AC12-$AL12)/$AN12)</f>
        <v>0.48542226547933642</v>
      </c>
      <c r="BX12" s="155">
        <f t="shared" ref="BX12:BX22" si="31">ABS((AD12-$AL12)/$AN12)</f>
        <v>5.7108501821098417E-2</v>
      </c>
      <c r="BY12" s="155">
        <f t="shared" ref="BY12:BY22" si="32">ABS((AE12-$AL12)/$AN12)</f>
        <v>0.92189438654058842</v>
      </c>
      <c r="BZ12" s="155">
        <f t="shared" ref="BZ12:BZ22" si="33">ABS((AF12-$AL12)/$AN12)</f>
        <v>0.60779762652454727</v>
      </c>
    </row>
    <row r="13" spans="1:81" x14ac:dyDescent="0.3">
      <c r="A13" s="98" t="s">
        <v>94</v>
      </c>
      <c r="B13" s="3"/>
      <c r="C13" s="226">
        <v>0</v>
      </c>
      <c r="D13" s="250">
        <v>0</v>
      </c>
      <c r="E13" s="250">
        <v>0</v>
      </c>
      <c r="F13" s="233">
        <v>0</v>
      </c>
      <c r="G13" s="226">
        <v>0</v>
      </c>
      <c r="H13" s="233">
        <v>0</v>
      </c>
      <c r="I13" s="233">
        <v>0</v>
      </c>
      <c r="J13" s="233">
        <v>0</v>
      </c>
      <c r="K13" s="226">
        <v>0</v>
      </c>
      <c r="L13" s="233">
        <v>0</v>
      </c>
      <c r="M13" s="233">
        <v>0</v>
      </c>
      <c r="N13" s="233">
        <v>0</v>
      </c>
      <c r="O13" s="226">
        <v>0</v>
      </c>
      <c r="P13" s="226">
        <v>0</v>
      </c>
      <c r="Q13" s="226">
        <v>0</v>
      </c>
      <c r="R13" s="226">
        <v>0</v>
      </c>
      <c r="S13" s="226">
        <v>0</v>
      </c>
      <c r="T13" s="226">
        <v>0</v>
      </c>
      <c r="U13" s="214">
        <v>10</v>
      </c>
      <c r="V13" s="226">
        <v>5</v>
      </c>
      <c r="W13" s="226">
        <v>0</v>
      </c>
      <c r="X13" s="233">
        <v>0</v>
      </c>
      <c r="Y13" s="233">
        <v>0</v>
      </c>
      <c r="Z13" s="233">
        <v>1</v>
      </c>
      <c r="AA13" s="233">
        <v>0</v>
      </c>
      <c r="AB13" s="233">
        <v>0</v>
      </c>
      <c r="AC13" s="233">
        <v>0</v>
      </c>
      <c r="AD13" s="267">
        <v>0</v>
      </c>
      <c r="AE13" s="226">
        <v>0</v>
      </c>
      <c r="AF13" s="233">
        <v>0</v>
      </c>
      <c r="AG13" s="31"/>
      <c r="AH13" s="31"/>
      <c r="AI13" s="31"/>
      <c r="AJ13" s="31"/>
      <c r="AL13" s="182">
        <f t="shared" si="1"/>
        <v>0.53333333333333333</v>
      </c>
      <c r="AM13" s="182">
        <f t="shared" si="1"/>
        <v>0.53333333333333333</v>
      </c>
      <c r="AN13" s="182">
        <f t="shared" si="2"/>
        <v>2.0126039631889028</v>
      </c>
      <c r="AO13" s="182">
        <f t="shared" si="3"/>
        <v>-3.4918745930444723</v>
      </c>
      <c r="AP13" s="182">
        <f t="shared" si="3"/>
        <v>-3.4918745930444723</v>
      </c>
      <c r="AQ13" s="182">
        <f t="shared" si="4"/>
        <v>4.5585412597111388</v>
      </c>
      <c r="AR13" s="182">
        <f t="shared" si="4"/>
        <v>4.5585412597111388</v>
      </c>
      <c r="AS13" s="182"/>
      <c r="AT13" t="s">
        <v>94</v>
      </c>
      <c r="AW13" s="155">
        <f t="shared" si="5"/>
        <v>0.26499666257651838</v>
      </c>
      <c r="AX13" s="155">
        <f t="shared" si="6"/>
        <v>0.26499666257651838</v>
      </c>
      <c r="AY13" s="155">
        <f t="shared" si="7"/>
        <v>0.26499666257651838</v>
      </c>
      <c r="AZ13" s="155">
        <f t="shared" si="8"/>
        <v>0.26499666257651838</v>
      </c>
      <c r="BA13" s="155">
        <f t="shared" si="9"/>
        <v>0.26499666257651838</v>
      </c>
      <c r="BB13" s="155">
        <f t="shared" si="10"/>
        <v>0.26499666257651838</v>
      </c>
      <c r="BC13" s="155">
        <f t="shared" si="11"/>
        <v>0.26499666257651838</v>
      </c>
      <c r="BD13" s="155">
        <f t="shared" si="12"/>
        <v>0.26499666257651838</v>
      </c>
      <c r="BE13" s="155">
        <f t="shared" si="13"/>
        <v>0.26499666257651838</v>
      </c>
      <c r="BF13" s="155">
        <f t="shared" si="14"/>
        <v>0.26499666257651838</v>
      </c>
      <c r="BG13" s="155">
        <f t="shared" si="15"/>
        <v>0.26499666257651838</v>
      </c>
      <c r="BH13" s="155">
        <f t="shared" si="16"/>
        <v>0.26499666257651838</v>
      </c>
      <c r="BI13" s="155">
        <f t="shared" si="17"/>
        <v>0.26499666257651838</v>
      </c>
      <c r="BJ13" s="155">
        <f t="shared" si="18"/>
        <v>0.26499666257651838</v>
      </c>
      <c r="BK13" s="155">
        <f t="shared" si="19"/>
        <v>0.26499666257651838</v>
      </c>
      <c r="BL13" s="155">
        <f t="shared" si="20"/>
        <v>0.26499666257651838</v>
      </c>
      <c r="BM13" s="155">
        <f t="shared" si="21"/>
        <v>0.26499666257651838</v>
      </c>
      <c r="BN13" s="155">
        <f t="shared" si="21"/>
        <v>0.26499666257651838</v>
      </c>
      <c r="BO13" s="155">
        <f t="shared" si="22"/>
        <v>4.7036907607332017</v>
      </c>
      <c r="BP13" s="155">
        <f t="shared" si="23"/>
        <v>2.2193470490783418</v>
      </c>
      <c r="BQ13" s="155">
        <f t="shared" si="24"/>
        <v>0.26499666257651838</v>
      </c>
      <c r="BR13" s="155">
        <f t="shared" si="25"/>
        <v>0.26499666257651838</v>
      </c>
      <c r="BS13" s="155">
        <f t="shared" si="26"/>
        <v>0.26499666257651838</v>
      </c>
      <c r="BT13" s="155">
        <f t="shared" si="27"/>
        <v>0.23187207975445362</v>
      </c>
      <c r="BU13" s="155">
        <f t="shared" si="28"/>
        <v>0.26499666257651838</v>
      </c>
      <c r="BV13" s="155">
        <f t="shared" si="29"/>
        <v>0.26499666257651838</v>
      </c>
      <c r="BW13" s="155">
        <f t="shared" si="30"/>
        <v>0.26499666257651838</v>
      </c>
      <c r="BX13" s="155">
        <f t="shared" si="31"/>
        <v>0.26499666257651838</v>
      </c>
      <c r="BY13" s="155">
        <f t="shared" si="32"/>
        <v>0.26499666257651838</v>
      </c>
      <c r="BZ13" s="155">
        <f t="shared" si="33"/>
        <v>0.26499666257651838</v>
      </c>
    </row>
    <row r="14" spans="1:81" x14ac:dyDescent="0.3">
      <c r="A14" s="98" t="s">
        <v>95</v>
      </c>
      <c r="B14" s="3"/>
      <c r="C14" s="226">
        <v>0</v>
      </c>
      <c r="D14" s="250">
        <v>0</v>
      </c>
      <c r="E14" s="250">
        <v>6</v>
      </c>
      <c r="F14" s="233">
        <v>0</v>
      </c>
      <c r="G14" s="226">
        <v>3</v>
      </c>
      <c r="H14" s="233">
        <v>0</v>
      </c>
      <c r="I14" s="233">
        <v>0</v>
      </c>
      <c r="J14" s="233">
        <v>2</v>
      </c>
      <c r="K14" s="226">
        <v>1</v>
      </c>
      <c r="L14" s="233">
        <v>0</v>
      </c>
      <c r="M14" s="233">
        <v>0</v>
      </c>
      <c r="N14" s="233">
        <v>0</v>
      </c>
      <c r="O14" s="226">
        <v>0</v>
      </c>
      <c r="P14" s="226">
        <v>0</v>
      </c>
      <c r="Q14" s="226">
        <v>0</v>
      </c>
      <c r="R14" s="226">
        <v>2</v>
      </c>
      <c r="S14" s="226">
        <v>0</v>
      </c>
      <c r="T14" s="226">
        <v>0</v>
      </c>
      <c r="U14" s="233">
        <v>0</v>
      </c>
      <c r="V14" s="226">
        <v>13</v>
      </c>
      <c r="W14" s="226">
        <v>0</v>
      </c>
      <c r="X14" s="233">
        <v>0</v>
      </c>
      <c r="Y14" s="233">
        <v>0</v>
      </c>
      <c r="Z14" s="233">
        <v>1</v>
      </c>
      <c r="AA14" s="233">
        <v>1</v>
      </c>
      <c r="AB14" s="233">
        <v>4</v>
      </c>
      <c r="AC14" s="233">
        <v>1</v>
      </c>
      <c r="AD14" s="267">
        <v>1</v>
      </c>
      <c r="AE14" s="226">
        <v>3</v>
      </c>
      <c r="AF14" s="233">
        <v>1</v>
      </c>
      <c r="AG14" s="31"/>
      <c r="AH14" s="31"/>
      <c r="AI14" s="31"/>
      <c r="AJ14" s="31"/>
      <c r="AL14" s="182">
        <f t="shared" si="1"/>
        <v>1.3</v>
      </c>
      <c r="AM14" s="182">
        <f t="shared" si="1"/>
        <v>1.3</v>
      </c>
      <c r="AN14" s="182">
        <f t="shared" si="2"/>
        <v>2.6411857316299279</v>
      </c>
      <c r="AO14" s="182">
        <f t="shared" si="3"/>
        <v>-3.9823714632598559</v>
      </c>
      <c r="AP14" s="182">
        <f t="shared" si="3"/>
        <v>-3.9823714632598559</v>
      </c>
      <c r="AQ14" s="182">
        <f t="shared" si="4"/>
        <v>6.5823714632598556</v>
      </c>
      <c r="AR14" s="182">
        <f t="shared" si="4"/>
        <v>6.5823714632598556</v>
      </c>
      <c r="AS14" s="182"/>
      <c r="AT14" t="s">
        <v>95</v>
      </c>
      <c r="AW14" s="155">
        <f t="shared" si="5"/>
        <v>0.49220317391225055</v>
      </c>
      <c r="AX14" s="155">
        <f t="shared" si="6"/>
        <v>0.49220317391225055</v>
      </c>
      <c r="AY14" s="155">
        <f t="shared" si="7"/>
        <v>1.7795037826058289</v>
      </c>
      <c r="AZ14" s="155">
        <f t="shared" si="8"/>
        <v>0.49220317391225055</v>
      </c>
      <c r="BA14" s="155">
        <f t="shared" si="9"/>
        <v>0.64365030434678916</v>
      </c>
      <c r="BB14" s="155">
        <f t="shared" si="10"/>
        <v>0.49220317391225055</v>
      </c>
      <c r="BC14" s="155">
        <f t="shared" si="11"/>
        <v>0.49220317391225055</v>
      </c>
      <c r="BD14" s="155">
        <f t="shared" si="12"/>
        <v>0.26503247826044257</v>
      </c>
      <c r="BE14" s="155">
        <f t="shared" si="13"/>
        <v>0.11358534782590399</v>
      </c>
      <c r="BF14" s="155">
        <f t="shared" si="14"/>
        <v>0.49220317391225055</v>
      </c>
      <c r="BG14" s="155">
        <f t="shared" si="15"/>
        <v>0.49220317391225055</v>
      </c>
      <c r="BH14" s="155">
        <f t="shared" si="16"/>
        <v>0.49220317391225055</v>
      </c>
      <c r="BI14" s="155">
        <f t="shared" si="17"/>
        <v>0.49220317391225055</v>
      </c>
      <c r="BJ14" s="155">
        <f t="shared" si="18"/>
        <v>0.49220317391225055</v>
      </c>
      <c r="BK14" s="155">
        <f t="shared" si="19"/>
        <v>0.49220317391225055</v>
      </c>
      <c r="BL14" s="155">
        <f t="shared" si="20"/>
        <v>0.26503247826044257</v>
      </c>
      <c r="BM14" s="155">
        <f t="shared" si="21"/>
        <v>0.49220317391225055</v>
      </c>
      <c r="BN14" s="155">
        <f t="shared" si="21"/>
        <v>0.49220317391225055</v>
      </c>
      <c r="BO14" s="155">
        <f t="shared" si="22"/>
        <v>0.49220317391225055</v>
      </c>
      <c r="BP14" s="155">
        <f t="shared" si="23"/>
        <v>4.4298285652102543</v>
      </c>
      <c r="BQ14" s="155">
        <f t="shared" si="24"/>
        <v>0.49220317391225055</v>
      </c>
      <c r="BR14" s="155">
        <f t="shared" si="25"/>
        <v>0.49220317391225055</v>
      </c>
      <c r="BS14" s="155">
        <f t="shared" si="26"/>
        <v>0.49220317391225055</v>
      </c>
      <c r="BT14" s="155">
        <f t="shared" si="27"/>
        <v>0.11358534782590399</v>
      </c>
      <c r="BU14" s="155">
        <f t="shared" si="28"/>
        <v>0.11358534782590399</v>
      </c>
      <c r="BV14" s="155">
        <f t="shared" si="29"/>
        <v>1.0222681304331358</v>
      </c>
      <c r="BW14" s="155">
        <f t="shared" si="30"/>
        <v>0.11358534782590399</v>
      </c>
      <c r="BX14" s="155">
        <f t="shared" si="31"/>
        <v>0.11358534782590399</v>
      </c>
      <c r="BY14" s="155">
        <f t="shared" si="32"/>
        <v>0.64365030434678916</v>
      </c>
      <c r="BZ14" s="155">
        <f t="shared" si="33"/>
        <v>0.11358534782590399</v>
      </c>
    </row>
    <row r="15" spans="1:81" x14ac:dyDescent="0.3">
      <c r="A15" s="98" t="s">
        <v>3</v>
      </c>
      <c r="B15" s="3"/>
      <c r="C15" s="226">
        <v>0</v>
      </c>
      <c r="D15" s="250">
        <v>1</v>
      </c>
      <c r="E15" s="250">
        <v>1</v>
      </c>
      <c r="F15" s="233">
        <v>0</v>
      </c>
      <c r="G15" s="226">
        <v>0</v>
      </c>
      <c r="H15" s="233">
        <v>0</v>
      </c>
      <c r="I15" s="233">
        <v>2</v>
      </c>
      <c r="J15" s="233">
        <v>0</v>
      </c>
      <c r="K15" s="226">
        <v>1.5</v>
      </c>
      <c r="L15" s="233">
        <v>1</v>
      </c>
      <c r="M15" s="233">
        <v>2</v>
      </c>
      <c r="N15" s="233">
        <v>1</v>
      </c>
      <c r="O15" s="226">
        <v>0</v>
      </c>
      <c r="P15" s="226">
        <v>0</v>
      </c>
      <c r="Q15" s="226">
        <v>0</v>
      </c>
      <c r="R15" s="226">
        <v>0</v>
      </c>
      <c r="S15" s="226">
        <v>1</v>
      </c>
      <c r="T15" s="226">
        <v>1</v>
      </c>
      <c r="U15" s="233">
        <v>0</v>
      </c>
      <c r="V15" s="226">
        <v>1</v>
      </c>
      <c r="W15" s="226">
        <v>0</v>
      </c>
      <c r="X15" s="233">
        <v>1</v>
      </c>
      <c r="Y15" s="233">
        <v>2</v>
      </c>
      <c r="Z15" s="233">
        <v>2</v>
      </c>
      <c r="AA15" s="233">
        <v>2</v>
      </c>
      <c r="AB15" s="233">
        <v>4</v>
      </c>
      <c r="AC15" s="233">
        <v>0</v>
      </c>
      <c r="AD15" s="268">
        <v>1</v>
      </c>
      <c r="AE15" s="226">
        <v>0</v>
      </c>
      <c r="AF15" s="233">
        <v>0</v>
      </c>
      <c r="AG15" s="31"/>
      <c r="AH15" s="31"/>
      <c r="AI15" s="31"/>
      <c r="AJ15" s="31"/>
      <c r="AL15" s="182">
        <f t="shared" si="1"/>
        <v>0.81666666666666665</v>
      </c>
      <c r="AM15" s="182">
        <f t="shared" si="1"/>
        <v>0.81666666666666665</v>
      </c>
      <c r="AN15" s="182">
        <f t="shared" si="2"/>
        <v>0.96920989269195668</v>
      </c>
      <c r="AO15" s="182">
        <f t="shared" si="3"/>
        <v>-1.1217531187172467</v>
      </c>
      <c r="AP15" s="182">
        <f t="shared" si="3"/>
        <v>-1.1217531187172467</v>
      </c>
      <c r="AQ15" s="182">
        <f t="shared" si="4"/>
        <v>2.75508645205058</v>
      </c>
      <c r="AR15" s="182">
        <f t="shared" si="4"/>
        <v>2.75508645205058</v>
      </c>
      <c r="AS15" s="182"/>
      <c r="AT15" t="s">
        <v>3</v>
      </c>
      <c r="AW15" s="155">
        <f t="shared" si="5"/>
        <v>0.84261074182641182</v>
      </c>
      <c r="AX15" s="155">
        <f t="shared" si="6"/>
        <v>0.18915751347123533</v>
      </c>
      <c r="AY15" s="155">
        <f t="shared" si="7"/>
        <v>0.18915751347123533</v>
      </c>
      <c r="AZ15" s="155">
        <f t="shared" si="8"/>
        <v>0.84261074182641182</v>
      </c>
      <c r="BA15" s="155">
        <f t="shared" si="9"/>
        <v>0.84261074182641182</v>
      </c>
      <c r="BB15" s="155">
        <f t="shared" si="10"/>
        <v>0.84261074182641182</v>
      </c>
      <c r="BC15" s="155">
        <f t="shared" si="11"/>
        <v>1.2209257687688826</v>
      </c>
      <c r="BD15" s="155">
        <f t="shared" si="12"/>
        <v>0.84261074182641182</v>
      </c>
      <c r="BE15" s="155">
        <f t="shared" si="13"/>
        <v>0.70504164112005896</v>
      </c>
      <c r="BF15" s="155">
        <f t="shared" si="14"/>
        <v>0.18915751347123533</v>
      </c>
      <c r="BG15" s="155">
        <f t="shared" si="15"/>
        <v>1.2209257687688826</v>
      </c>
      <c r="BH15" s="155">
        <f t="shared" si="16"/>
        <v>0.18915751347123533</v>
      </c>
      <c r="BI15" s="155">
        <f t="shared" si="17"/>
        <v>0.84261074182641182</v>
      </c>
      <c r="BJ15" s="155">
        <f t="shared" si="18"/>
        <v>0.84261074182641182</v>
      </c>
      <c r="BK15" s="155">
        <f t="shared" si="19"/>
        <v>0.84261074182641182</v>
      </c>
      <c r="BL15" s="155">
        <f t="shared" si="20"/>
        <v>0.84261074182641182</v>
      </c>
      <c r="BM15" s="155">
        <f t="shared" si="21"/>
        <v>0.18915751347123533</v>
      </c>
      <c r="BN15" s="155">
        <f t="shared" si="21"/>
        <v>0.18915751347123533</v>
      </c>
      <c r="BO15" s="155">
        <f t="shared" si="22"/>
        <v>0.84261074182641182</v>
      </c>
      <c r="BP15" s="155">
        <f t="shared" si="23"/>
        <v>0.18915751347123533</v>
      </c>
      <c r="BQ15" s="155">
        <f t="shared" si="24"/>
        <v>0.84261074182641182</v>
      </c>
      <c r="BR15" s="155">
        <f t="shared" si="25"/>
        <v>0.18915751347123533</v>
      </c>
      <c r="BS15" s="155">
        <f t="shared" si="26"/>
        <v>1.2209257687688826</v>
      </c>
      <c r="BT15" s="155">
        <f t="shared" si="27"/>
        <v>1.2209257687688826</v>
      </c>
      <c r="BU15" s="155">
        <f t="shared" si="28"/>
        <v>1.2209257687688826</v>
      </c>
      <c r="BV15" s="155">
        <f t="shared" si="29"/>
        <v>3.2844622793641771</v>
      </c>
      <c r="BW15" s="155">
        <f t="shared" si="30"/>
        <v>0.84261074182641182</v>
      </c>
      <c r="BX15" s="155">
        <f t="shared" si="31"/>
        <v>0.18915751347123533</v>
      </c>
      <c r="BY15" s="155">
        <f t="shared" si="32"/>
        <v>0.84261074182641182</v>
      </c>
      <c r="BZ15" s="155">
        <f t="shared" si="33"/>
        <v>0.84261074182641182</v>
      </c>
    </row>
    <row r="16" spans="1:81" x14ac:dyDescent="0.3">
      <c r="A16" s="98" t="s">
        <v>96</v>
      </c>
      <c r="B16" s="3"/>
      <c r="C16" s="226">
        <v>6</v>
      </c>
      <c r="D16" s="250">
        <v>6</v>
      </c>
      <c r="E16" s="250">
        <v>10</v>
      </c>
      <c r="F16" s="233">
        <v>7</v>
      </c>
      <c r="G16" s="226">
        <v>8</v>
      </c>
      <c r="H16" s="233">
        <v>12</v>
      </c>
      <c r="I16" s="233">
        <v>2</v>
      </c>
      <c r="J16" s="233">
        <v>6</v>
      </c>
      <c r="K16" s="226">
        <v>8.25</v>
      </c>
      <c r="L16" s="233">
        <v>9</v>
      </c>
      <c r="M16" s="233">
        <v>6</v>
      </c>
      <c r="N16" s="233">
        <v>8</v>
      </c>
      <c r="O16" s="226">
        <v>8</v>
      </c>
      <c r="P16" s="226">
        <v>14.166666666666666</v>
      </c>
      <c r="Q16" s="226">
        <v>4</v>
      </c>
      <c r="R16" s="226">
        <v>9</v>
      </c>
      <c r="S16" s="226">
        <v>5</v>
      </c>
      <c r="T16" s="226">
        <v>6</v>
      </c>
      <c r="U16" s="214">
        <v>3</v>
      </c>
      <c r="V16" s="226">
        <v>22</v>
      </c>
      <c r="W16" s="226">
        <v>7</v>
      </c>
      <c r="X16" s="233">
        <v>2</v>
      </c>
      <c r="Y16" s="233">
        <v>9</v>
      </c>
      <c r="Z16" s="233">
        <v>8</v>
      </c>
      <c r="AA16" s="233">
        <v>11</v>
      </c>
      <c r="AB16" s="233">
        <v>6</v>
      </c>
      <c r="AC16" s="233">
        <v>5</v>
      </c>
      <c r="AD16" s="268">
        <v>6</v>
      </c>
      <c r="AE16" s="226">
        <v>14</v>
      </c>
      <c r="AF16" s="233">
        <v>6</v>
      </c>
      <c r="AG16" s="31"/>
      <c r="AH16" s="31"/>
      <c r="AI16" s="31"/>
      <c r="AJ16" s="31"/>
      <c r="AL16" s="182">
        <f t="shared" si="1"/>
        <v>7.7805555555555559</v>
      </c>
      <c r="AM16" s="182">
        <f t="shared" si="1"/>
        <v>7.7805555555555559</v>
      </c>
      <c r="AN16" s="182">
        <f t="shared" si="2"/>
        <v>4.0070868335292094</v>
      </c>
      <c r="AO16" s="182">
        <f t="shared" si="3"/>
        <v>-0.23361811150286282</v>
      </c>
      <c r="AP16" s="182">
        <f t="shared" si="3"/>
        <v>-0.23361811150286282</v>
      </c>
      <c r="AQ16" s="182">
        <f t="shared" si="4"/>
        <v>15.794729222613974</v>
      </c>
      <c r="AR16" s="182">
        <f t="shared" si="4"/>
        <v>15.794729222613974</v>
      </c>
      <c r="AS16" s="182"/>
      <c r="AT16" s="202" t="s">
        <v>96</v>
      </c>
      <c r="AW16" s="155">
        <f t="shared" si="5"/>
        <v>0.44435162738595957</v>
      </c>
      <c r="AX16" s="155">
        <f t="shared" si="6"/>
        <v>0.44435162738595957</v>
      </c>
      <c r="AY16" s="155">
        <f t="shared" si="7"/>
        <v>0.55387979763086048</v>
      </c>
      <c r="AZ16" s="155">
        <f t="shared" si="8"/>
        <v>0.19479377113175456</v>
      </c>
      <c r="BA16" s="155">
        <f t="shared" si="9"/>
        <v>5.4764085122450464E-2</v>
      </c>
      <c r="BB16" s="155">
        <f t="shared" si="10"/>
        <v>1.0529955101392705</v>
      </c>
      <c r="BC16" s="155">
        <f t="shared" si="11"/>
        <v>1.4425830524027796</v>
      </c>
      <c r="BD16" s="155">
        <f t="shared" si="12"/>
        <v>0.44435162738595957</v>
      </c>
      <c r="BE16" s="155">
        <f t="shared" si="13"/>
        <v>0.11715354918600172</v>
      </c>
      <c r="BF16" s="155">
        <f t="shared" si="14"/>
        <v>0.30432194137665547</v>
      </c>
      <c r="BG16" s="155">
        <f t="shared" si="15"/>
        <v>0.44435162738595957</v>
      </c>
      <c r="BH16" s="155">
        <f t="shared" si="16"/>
        <v>5.4764085122450464E-2</v>
      </c>
      <c r="BI16" s="155">
        <f t="shared" si="17"/>
        <v>5.4764085122450464E-2</v>
      </c>
      <c r="BJ16" s="155">
        <f t="shared" si="18"/>
        <v>1.593704198690048</v>
      </c>
      <c r="BK16" s="155">
        <f t="shared" si="19"/>
        <v>0.94346733989436959</v>
      </c>
      <c r="BL16" s="155">
        <f t="shared" si="20"/>
        <v>0.30432194137665547</v>
      </c>
      <c r="BM16" s="155">
        <f t="shared" si="21"/>
        <v>0.69390948364016458</v>
      </c>
      <c r="BN16" s="155">
        <f t="shared" si="21"/>
        <v>0.44435162738595957</v>
      </c>
      <c r="BO16" s="155">
        <f t="shared" si="22"/>
        <v>1.1930251961485747</v>
      </c>
      <c r="BP16" s="155">
        <f t="shared" si="23"/>
        <v>3.5485740726813209</v>
      </c>
      <c r="BQ16" s="155">
        <f t="shared" si="24"/>
        <v>0.19479377113175456</v>
      </c>
      <c r="BR16" s="155">
        <f t="shared" si="25"/>
        <v>1.4425830524027796</v>
      </c>
      <c r="BS16" s="155">
        <f t="shared" si="26"/>
        <v>0.30432194137665547</v>
      </c>
      <c r="BT16" s="155">
        <f t="shared" si="27"/>
        <v>5.4764085122450464E-2</v>
      </c>
      <c r="BU16" s="155">
        <f t="shared" si="28"/>
        <v>0.80343765388506549</v>
      </c>
      <c r="BV16" s="155">
        <f t="shared" si="29"/>
        <v>0.44435162738595957</v>
      </c>
      <c r="BW16" s="155">
        <f t="shared" si="30"/>
        <v>0.69390948364016458</v>
      </c>
      <c r="BX16" s="155">
        <f t="shared" si="31"/>
        <v>0.44435162738595957</v>
      </c>
      <c r="BY16" s="155">
        <f t="shared" si="32"/>
        <v>1.5521112226476805</v>
      </c>
      <c r="BZ16" s="155">
        <f t="shared" si="33"/>
        <v>0.44435162738595957</v>
      </c>
    </row>
    <row r="17" spans="1:78" x14ac:dyDescent="0.3">
      <c r="A17" s="98" t="s">
        <v>99</v>
      </c>
      <c r="B17" s="96"/>
      <c r="C17" s="226">
        <v>39</v>
      </c>
      <c r="D17" s="250">
        <v>38</v>
      </c>
      <c r="E17" s="250">
        <v>35</v>
      </c>
      <c r="F17" s="233">
        <v>81</v>
      </c>
      <c r="G17" s="226">
        <v>34</v>
      </c>
      <c r="H17" s="233">
        <v>34</v>
      </c>
      <c r="I17" s="233">
        <v>16</v>
      </c>
      <c r="J17" s="233">
        <v>30</v>
      </c>
      <c r="K17" s="226">
        <v>31</v>
      </c>
      <c r="L17" s="233">
        <v>26</v>
      </c>
      <c r="M17" s="233">
        <v>24</v>
      </c>
      <c r="N17" s="233">
        <v>35</v>
      </c>
      <c r="O17" s="226">
        <v>43</v>
      </c>
      <c r="P17" s="226">
        <v>36.333333333333336</v>
      </c>
      <c r="Q17" s="226">
        <v>55</v>
      </c>
      <c r="R17" s="226">
        <v>38</v>
      </c>
      <c r="S17" s="226">
        <v>0</v>
      </c>
      <c r="T17" s="226">
        <v>25</v>
      </c>
      <c r="U17" s="214">
        <v>8</v>
      </c>
      <c r="V17" s="226">
        <v>23</v>
      </c>
      <c r="W17" s="226">
        <v>35</v>
      </c>
      <c r="X17" s="233">
        <v>35</v>
      </c>
      <c r="Y17" s="233">
        <v>47</v>
      </c>
      <c r="Z17" s="233">
        <v>30</v>
      </c>
      <c r="AA17" s="233">
        <v>35</v>
      </c>
      <c r="AB17" s="233">
        <v>24</v>
      </c>
      <c r="AC17" s="233">
        <v>36</v>
      </c>
      <c r="AD17" s="268">
        <v>32</v>
      </c>
      <c r="AE17" s="226">
        <v>32</v>
      </c>
      <c r="AF17" s="233">
        <v>40</v>
      </c>
      <c r="AG17" s="31"/>
      <c r="AH17" s="31"/>
      <c r="AI17" s="31"/>
      <c r="AJ17" s="31"/>
      <c r="AL17" s="182">
        <f t="shared" si="1"/>
        <v>33.24444444444444</v>
      </c>
      <c r="AM17" s="182">
        <f t="shared" si="1"/>
        <v>33.24444444444444</v>
      </c>
      <c r="AN17" s="182">
        <f t="shared" si="2"/>
        <v>13.97203921941656</v>
      </c>
      <c r="AO17" s="182">
        <f t="shared" si="3"/>
        <v>5.3003660056113198</v>
      </c>
      <c r="AP17" s="182">
        <f t="shared" si="3"/>
        <v>5.3003660056113198</v>
      </c>
      <c r="AQ17" s="182">
        <f t="shared" si="4"/>
        <v>61.188522883277557</v>
      </c>
      <c r="AR17" s="182">
        <f t="shared" si="4"/>
        <v>61.188522883277557</v>
      </c>
      <c r="AS17" s="182"/>
      <c r="AT17" s="202" t="s">
        <v>99</v>
      </c>
      <c r="AW17" s="155">
        <f t="shared" si="5"/>
        <v>0.41193382477464147</v>
      </c>
      <c r="AX17" s="155">
        <f t="shared" si="6"/>
        <v>0.3403623108176575</v>
      </c>
      <c r="AY17" s="155">
        <f t="shared" si="7"/>
        <v>0.12564776894670554</v>
      </c>
      <c r="AZ17" s="155">
        <f t="shared" si="8"/>
        <v>3.4179374109679692</v>
      </c>
      <c r="BA17" s="155">
        <f t="shared" si="9"/>
        <v>5.4076254989721552E-2</v>
      </c>
      <c r="BB17" s="155">
        <f t="shared" si="10"/>
        <v>5.4076254989721552E-2</v>
      </c>
      <c r="BC17" s="155">
        <f t="shared" si="11"/>
        <v>1.2342109962359902</v>
      </c>
      <c r="BD17" s="155">
        <f t="shared" si="12"/>
        <v>0.23220980083821441</v>
      </c>
      <c r="BE17" s="155">
        <f t="shared" si="13"/>
        <v>0.16063828688123041</v>
      </c>
      <c r="BF17" s="155">
        <f t="shared" si="14"/>
        <v>0.51849585666615039</v>
      </c>
      <c r="BG17" s="155">
        <f t="shared" si="15"/>
        <v>0.66163888458011832</v>
      </c>
      <c r="BH17" s="155">
        <f t="shared" si="16"/>
        <v>0.12564776894670554</v>
      </c>
      <c r="BI17" s="155">
        <f t="shared" si="17"/>
        <v>0.69821988060257745</v>
      </c>
      <c r="BJ17" s="155">
        <f t="shared" si="18"/>
        <v>0.22107645422268435</v>
      </c>
      <c r="BK17" s="155">
        <f t="shared" si="19"/>
        <v>1.5570780480863853</v>
      </c>
      <c r="BL17" s="155">
        <f t="shared" si="20"/>
        <v>0.3403623108176575</v>
      </c>
      <c r="BM17" s="155">
        <f t="shared" si="21"/>
        <v>2.3793552195477341</v>
      </c>
      <c r="BN17" s="155">
        <f t="shared" si="21"/>
        <v>0.5900673706231343</v>
      </c>
      <c r="BO17" s="155">
        <f t="shared" si="22"/>
        <v>1.8067831078918621</v>
      </c>
      <c r="BP17" s="155">
        <f t="shared" si="23"/>
        <v>0.73321039853710235</v>
      </c>
      <c r="BQ17" s="155">
        <f t="shared" si="24"/>
        <v>0.12564776894670554</v>
      </c>
      <c r="BR17" s="155">
        <f t="shared" si="25"/>
        <v>0.12564776894670554</v>
      </c>
      <c r="BS17" s="155">
        <f t="shared" si="26"/>
        <v>0.98450593643051343</v>
      </c>
      <c r="BT17" s="155">
        <f t="shared" si="27"/>
        <v>0.23220980083821441</v>
      </c>
      <c r="BU17" s="155">
        <f t="shared" si="28"/>
        <v>0.12564776894670554</v>
      </c>
      <c r="BV17" s="155">
        <f t="shared" si="29"/>
        <v>0.66163888458011832</v>
      </c>
      <c r="BW17" s="155">
        <f t="shared" si="30"/>
        <v>0.19721928290368954</v>
      </c>
      <c r="BX17" s="155">
        <f t="shared" si="31"/>
        <v>8.9066772924246418E-2</v>
      </c>
      <c r="BY17" s="155">
        <f t="shared" si="32"/>
        <v>8.9066772924246418E-2</v>
      </c>
      <c r="BZ17" s="155">
        <f t="shared" si="33"/>
        <v>0.48350533873162549</v>
      </c>
    </row>
    <row r="18" spans="1:78" x14ac:dyDescent="0.3">
      <c r="A18" s="4" t="s">
        <v>4</v>
      </c>
      <c r="B18" s="96"/>
      <c r="C18" s="226">
        <v>0</v>
      </c>
      <c r="D18" s="250">
        <v>0</v>
      </c>
      <c r="E18" s="250">
        <v>0</v>
      </c>
      <c r="F18" s="233">
        <v>0</v>
      </c>
      <c r="G18" s="226">
        <v>0</v>
      </c>
      <c r="H18" s="233">
        <v>0</v>
      </c>
      <c r="I18" s="233">
        <v>0</v>
      </c>
      <c r="J18" s="233">
        <v>0</v>
      </c>
      <c r="K18" s="226">
        <v>0</v>
      </c>
      <c r="L18" s="233">
        <v>0</v>
      </c>
      <c r="M18" s="233">
        <v>0</v>
      </c>
      <c r="N18" s="233">
        <v>0</v>
      </c>
      <c r="O18" s="226">
        <v>0</v>
      </c>
      <c r="P18" s="226">
        <v>0</v>
      </c>
      <c r="Q18" s="226">
        <v>10</v>
      </c>
      <c r="R18" s="226">
        <v>0</v>
      </c>
      <c r="S18" s="226">
        <v>0</v>
      </c>
      <c r="T18" s="226">
        <v>0</v>
      </c>
      <c r="U18" s="233">
        <v>0</v>
      </c>
      <c r="V18" s="226">
        <v>0</v>
      </c>
      <c r="W18" s="226">
        <v>0</v>
      </c>
      <c r="X18" s="233">
        <v>0</v>
      </c>
      <c r="Y18" s="233">
        <v>0</v>
      </c>
      <c r="Z18" s="233">
        <v>0</v>
      </c>
      <c r="AA18" s="233">
        <v>0</v>
      </c>
      <c r="AB18" s="233">
        <v>0</v>
      </c>
      <c r="AC18" s="233">
        <v>0</v>
      </c>
      <c r="AD18" s="267">
        <v>0</v>
      </c>
      <c r="AE18" s="226">
        <v>0</v>
      </c>
      <c r="AF18" s="233">
        <v>0</v>
      </c>
      <c r="AG18" s="31"/>
      <c r="AH18" s="31"/>
      <c r="AI18" s="31"/>
      <c r="AJ18" s="31"/>
      <c r="AL18" s="182">
        <f t="shared" si="1"/>
        <v>0.33333333333333331</v>
      </c>
      <c r="AM18" s="182">
        <f t="shared" si="1"/>
        <v>0.33333333333333331</v>
      </c>
      <c r="AN18" s="182">
        <f t="shared" si="2"/>
        <v>1.8257418583505538</v>
      </c>
      <c r="AO18" s="182">
        <f t="shared" si="3"/>
        <v>-3.3181503833677741</v>
      </c>
      <c r="AP18" s="182">
        <f t="shared" si="3"/>
        <v>-3.3181503833677741</v>
      </c>
      <c r="AQ18" s="182">
        <f t="shared" si="4"/>
        <v>3.9848170500344411</v>
      </c>
      <c r="AR18" s="182">
        <f t="shared" si="4"/>
        <v>3.9848170500344411</v>
      </c>
      <c r="AS18" s="182"/>
      <c r="AT18" t="s">
        <v>4</v>
      </c>
      <c r="AW18" s="155">
        <f t="shared" si="5"/>
        <v>0.18257418583505536</v>
      </c>
      <c r="AX18" s="155">
        <f t="shared" si="6"/>
        <v>0.18257418583505536</v>
      </c>
      <c r="AY18" s="155">
        <f t="shared" si="7"/>
        <v>0.18257418583505536</v>
      </c>
      <c r="AZ18" s="155">
        <f t="shared" si="8"/>
        <v>0.18257418583505536</v>
      </c>
      <c r="BA18" s="155">
        <f t="shared" si="9"/>
        <v>0.18257418583505536</v>
      </c>
      <c r="BB18" s="155">
        <f t="shared" si="10"/>
        <v>0.18257418583505536</v>
      </c>
      <c r="BC18" s="155">
        <f t="shared" si="11"/>
        <v>0.18257418583505536</v>
      </c>
      <c r="BD18" s="155">
        <f t="shared" si="12"/>
        <v>0.18257418583505536</v>
      </c>
      <c r="BE18" s="155">
        <f t="shared" si="13"/>
        <v>0.18257418583505536</v>
      </c>
      <c r="BF18" s="155">
        <f t="shared" si="14"/>
        <v>0.18257418583505536</v>
      </c>
      <c r="BG18" s="155">
        <f t="shared" si="15"/>
        <v>0.18257418583505536</v>
      </c>
      <c r="BH18" s="155">
        <f t="shared" si="16"/>
        <v>0.18257418583505536</v>
      </c>
      <c r="BI18" s="155">
        <f t="shared" si="17"/>
        <v>0.18257418583505536</v>
      </c>
      <c r="BJ18" s="155">
        <f t="shared" si="18"/>
        <v>0.18257418583505536</v>
      </c>
      <c r="BK18" s="155">
        <f t="shared" si="19"/>
        <v>5.2946513892166056</v>
      </c>
      <c r="BL18" s="155">
        <f t="shared" si="20"/>
        <v>0.18257418583505536</v>
      </c>
      <c r="BM18" s="155">
        <f t="shared" si="21"/>
        <v>0.18257418583505536</v>
      </c>
      <c r="BN18" s="155">
        <f t="shared" si="21"/>
        <v>0.18257418583505536</v>
      </c>
      <c r="BO18" s="155">
        <f t="shared" si="22"/>
        <v>0.18257418583505536</v>
      </c>
      <c r="BP18" s="155">
        <f t="shared" si="23"/>
        <v>0.18257418583505536</v>
      </c>
      <c r="BQ18" s="155">
        <f t="shared" si="24"/>
        <v>0.18257418583505536</v>
      </c>
      <c r="BR18" s="155">
        <f t="shared" si="25"/>
        <v>0.18257418583505536</v>
      </c>
      <c r="BS18" s="155">
        <f t="shared" si="26"/>
        <v>0.18257418583505536</v>
      </c>
      <c r="BT18" s="155">
        <f t="shared" si="27"/>
        <v>0.18257418583505536</v>
      </c>
      <c r="BU18" s="155">
        <f t="shared" si="28"/>
        <v>0.18257418583505536</v>
      </c>
      <c r="BV18" s="155">
        <f t="shared" si="29"/>
        <v>0.18257418583505536</v>
      </c>
      <c r="BW18" s="155">
        <f t="shared" si="30"/>
        <v>0.18257418583505536</v>
      </c>
      <c r="BX18" s="155">
        <f t="shared" si="31"/>
        <v>0.18257418583505536</v>
      </c>
      <c r="BY18" s="155">
        <f t="shared" si="32"/>
        <v>0.18257418583505536</v>
      </c>
      <c r="BZ18" s="155">
        <f t="shared" si="33"/>
        <v>0.18257418583505536</v>
      </c>
    </row>
    <row r="19" spans="1:78" x14ac:dyDescent="0.3">
      <c r="A19" s="98" t="s">
        <v>100</v>
      </c>
      <c r="B19" s="96"/>
      <c r="C19" s="226">
        <v>17</v>
      </c>
      <c r="D19" s="250">
        <v>51</v>
      </c>
      <c r="E19" s="250">
        <v>6</v>
      </c>
      <c r="F19" s="233">
        <v>12</v>
      </c>
      <c r="G19" s="226">
        <v>13</v>
      </c>
      <c r="H19" s="233">
        <v>54</v>
      </c>
      <c r="I19" s="233">
        <v>10</v>
      </c>
      <c r="J19" s="233">
        <v>58</v>
      </c>
      <c r="K19" s="226">
        <v>26.5</v>
      </c>
      <c r="L19" s="233">
        <v>31</v>
      </c>
      <c r="M19" s="233">
        <v>53</v>
      </c>
      <c r="N19" s="233">
        <v>49</v>
      </c>
      <c r="O19" s="226">
        <v>39</v>
      </c>
      <c r="P19" s="226">
        <v>15.333333333333334</v>
      </c>
      <c r="Q19" s="226">
        <v>0</v>
      </c>
      <c r="R19" s="226">
        <v>0</v>
      </c>
      <c r="S19" s="226">
        <v>0</v>
      </c>
      <c r="T19" s="226">
        <v>0</v>
      </c>
      <c r="U19" s="214">
        <v>77</v>
      </c>
      <c r="V19" s="226">
        <v>28</v>
      </c>
      <c r="W19" s="226">
        <v>8</v>
      </c>
      <c r="X19" s="233">
        <v>16</v>
      </c>
      <c r="Y19" s="233">
        <v>16</v>
      </c>
      <c r="Z19" s="233">
        <v>15</v>
      </c>
      <c r="AA19" s="233">
        <v>0</v>
      </c>
      <c r="AB19" s="233">
        <v>25</v>
      </c>
      <c r="AC19" s="233">
        <v>55</v>
      </c>
      <c r="AD19" s="268">
        <v>47</v>
      </c>
      <c r="AE19" s="226">
        <v>26</v>
      </c>
      <c r="AF19" s="233">
        <v>3</v>
      </c>
      <c r="AG19" s="31"/>
      <c r="AH19" s="31"/>
      <c r="AI19" s="31"/>
      <c r="AJ19" s="31"/>
      <c r="AL19" s="182">
        <f t="shared" si="1"/>
        <v>25.027777777777775</v>
      </c>
      <c r="AM19" s="182">
        <f t="shared" si="1"/>
        <v>25.027777777777775</v>
      </c>
      <c r="AN19" s="182">
        <f t="shared" si="2"/>
        <v>21.587569296892788</v>
      </c>
      <c r="AO19" s="182">
        <f t="shared" si="3"/>
        <v>-18.147360816007801</v>
      </c>
      <c r="AP19" s="182">
        <f t="shared" si="3"/>
        <v>-18.147360816007801</v>
      </c>
      <c r="AQ19" s="182">
        <f t="shared" si="4"/>
        <v>68.202916371563347</v>
      </c>
      <c r="AR19" s="182">
        <f t="shared" si="4"/>
        <v>68.202916371563347</v>
      </c>
      <c r="AS19" s="182"/>
      <c r="AT19" s="202" t="s">
        <v>100</v>
      </c>
      <c r="AW19" s="155">
        <f t="shared" si="5"/>
        <v>0.37187038834118558</v>
      </c>
      <c r="AX19" s="155">
        <f t="shared" si="6"/>
        <v>1.2031100799273655</v>
      </c>
      <c r="AY19" s="155">
        <f t="shared" si="7"/>
        <v>0.88142289278101094</v>
      </c>
      <c r="AZ19" s="155">
        <f t="shared" si="8"/>
        <v>0.60348516308656075</v>
      </c>
      <c r="BA19" s="155">
        <f t="shared" si="9"/>
        <v>0.55716220813748574</v>
      </c>
      <c r="BB19" s="155">
        <f t="shared" si="10"/>
        <v>1.3420789447745907</v>
      </c>
      <c r="BC19" s="155">
        <f t="shared" si="11"/>
        <v>0.69613107298471077</v>
      </c>
      <c r="BD19" s="155">
        <f t="shared" si="12"/>
        <v>1.5273707645708909</v>
      </c>
      <c r="BE19" s="155">
        <f t="shared" si="13"/>
        <v>6.8197683675027265E-2</v>
      </c>
      <c r="BF19" s="155">
        <f t="shared" si="14"/>
        <v>0.27665098094586493</v>
      </c>
      <c r="BG19" s="155">
        <f t="shared" si="15"/>
        <v>1.2957559898255155</v>
      </c>
      <c r="BH19" s="155">
        <f t="shared" si="16"/>
        <v>1.1104641700292155</v>
      </c>
      <c r="BI19" s="155">
        <f t="shared" si="17"/>
        <v>0.64723462053846514</v>
      </c>
      <c r="BJ19" s="155">
        <f t="shared" si="18"/>
        <v>0.44907531325631056</v>
      </c>
      <c r="BK19" s="155">
        <f t="shared" si="19"/>
        <v>1.1593606224754611</v>
      </c>
      <c r="BL19" s="155">
        <f t="shared" si="20"/>
        <v>1.1593606224754611</v>
      </c>
      <c r="BM19" s="155">
        <f t="shared" si="21"/>
        <v>1.1593606224754611</v>
      </c>
      <c r="BN19" s="155">
        <f t="shared" si="21"/>
        <v>1.1593606224754611</v>
      </c>
      <c r="BO19" s="155">
        <f t="shared" si="22"/>
        <v>2.4075069086033167</v>
      </c>
      <c r="BP19" s="155">
        <f t="shared" si="23"/>
        <v>0.13768211609863981</v>
      </c>
      <c r="BQ19" s="155">
        <f t="shared" si="24"/>
        <v>0.7887769828828608</v>
      </c>
      <c r="BR19" s="155">
        <f t="shared" si="25"/>
        <v>0.41819334329026059</v>
      </c>
      <c r="BS19" s="155">
        <f t="shared" si="26"/>
        <v>0.41819334329026059</v>
      </c>
      <c r="BT19" s="155">
        <f t="shared" si="27"/>
        <v>0.4645162982393356</v>
      </c>
      <c r="BU19" s="155">
        <f t="shared" si="28"/>
        <v>1.1593606224754611</v>
      </c>
      <c r="BV19" s="155">
        <f t="shared" si="29"/>
        <v>1.2867487485852896E-3</v>
      </c>
      <c r="BW19" s="155">
        <f t="shared" si="30"/>
        <v>1.3884018997236658</v>
      </c>
      <c r="BX19" s="155">
        <f t="shared" si="31"/>
        <v>1.0178182601310655</v>
      </c>
      <c r="BY19" s="155">
        <f t="shared" si="32"/>
        <v>4.5036206200489745E-2</v>
      </c>
      <c r="BZ19" s="155">
        <f t="shared" si="33"/>
        <v>1.020391757628236</v>
      </c>
    </row>
    <row r="20" spans="1:78" x14ac:dyDescent="0.3">
      <c r="A20" s="98" t="s">
        <v>101</v>
      </c>
      <c r="B20" s="96"/>
      <c r="C20" s="226">
        <v>0</v>
      </c>
      <c r="D20" s="250">
        <v>0</v>
      </c>
      <c r="E20" s="250">
        <v>0</v>
      </c>
      <c r="F20" s="233">
        <v>0</v>
      </c>
      <c r="G20" s="226">
        <v>0</v>
      </c>
      <c r="H20" s="233">
        <v>0</v>
      </c>
      <c r="I20" s="233">
        <v>0</v>
      </c>
      <c r="J20" s="233">
        <v>0</v>
      </c>
      <c r="K20" s="226">
        <v>0</v>
      </c>
      <c r="L20" s="233">
        <v>0</v>
      </c>
      <c r="M20" s="233">
        <v>0</v>
      </c>
      <c r="N20" s="233">
        <v>0</v>
      </c>
      <c r="O20" s="226">
        <v>0</v>
      </c>
      <c r="P20" s="226">
        <v>0</v>
      </c>
      <c r="Q20" s="226">
        <v>0</v>
      </c>
      <c r="R20" s="226">
        <v>0</v>
      </c>
      <c r="S20" s="226">
        <v>0</v>
      </c>
      <c r="T20" s="226">
        <v>0</v>
      </c>
      <c r="U20" s="233">
        <v>0</v>
      </c>
      <c r="V20" s="226">
        <v>0</v>
      </c>
      <c r="W20" s="226">
        <v>0</v>
      </c>
      <c r="X20" s="233">
        <v>0</v>
      </c>
      <c r="Y20" s="233">
        <v>0</v>
      </c>
      <c r="Z20" s="233">
        <v>0</v>
      </c>
      <c r="AA20" s="233">
        <v>0</v>
      </c>
      <c r="AB20" s="233">
        <v>0</v>
      </c>
      <c r="AC20" s="233">
        <v>0</v>
      </c>
      <c r="AD20" s="267">
        <v>4</v>
      </c>
      <c r="AE20" s="226">
        <v>0</v>
      </c>
      <c r="AF20" s="233">
        <v>0</v>
      </c>
      <c r="AG20" s="31"/>
      <c r="AH20" s="31"/>
      <c r="AI20" s="31"/>
      <c r="AJ20" s="31"/>
      <c r="AL20" s="182">
        <f t="shared" si="1"/>
        <v>0.13333333333333333</v>
      </c>
      <c r="AM20" s="182">
        <f t="shared" si="1"/>
        <v>0.13333333333333333</v>
      </c>
      <c r="AN20" s="182">
        <f t="shared" si="2"/>
        <v>0.73029674334022143</v>
      </c>
      <c r="AO20" s="182">
        <f t="shared" si="3"/>
        <v>-1.3272601533471096</v>
      </c>
      <c r="AP20" s="182">
        <f t="shared" si="3"/>
        <v>-1.3272601533471096</v>
      </c>
      <c r="AQ20" s="182">
        <f t="shared" si="4"/>
        <v>1.5939268200137762</v>
      </c>
      <c r="AR20" s="182">
        <f t="shared" si="4"/>
        <v>1.5939268200137762</v>
      </c>
      <c r="AS20" s="182"/>
      <c r="AT20" t="s">
        <v>101</v>
      </c>
      <c r="AW20" s="155">
        <f t="shared" si="5"/>
        <v>0.18257418583505539</v>
      </c>
      <c r="AX20" s="155">
        <f t="shared" si="6"/>
        <v>0.18257418583505539</v>
      </c>
      <c r="AY20" s="155">
        <f t="shared" si="7"/>
        <v>0.18257418583505539</v>
      </c>
      <c r="AZ20" s="155">
        <f t="shared" si="8"/>
        <v>0.18257418583505539</v>
      </c>
      <c r="BA20" s="155">
        <f t="shared" si="9"/>
        <v>0.18257418583505539</v>
      </c>
      <c r="BB20" s="155">
        <f t="shared" si="10"/>
        <v>0.18257418583505539</v>
      </c>
      <c r="BC20" s="155">
        <f t="shared" si="11"/>
        <v>0.18257418583505539</v>
      </c>
      <c r="BD20" s="155">
        <f t="shared" si="12"/>
        <v>0.18257418583505539</v>
      </c>
      <c r="BE20" s="155">
        <f t="shared" si="13"/>
        <v>0.18257418583505539</v>
      </c>
      <c r="BF20" s="155">
        <f t="shared" si="14"/>
        <v>0.18257418583505539</v>
      </c>
      <c r="BG20" s="155">
        <f t="shared" si="15"/>
        <v>0.18257418583505539</v>
      </c>
      <c r="BH20" s="155">
        <f t="shared" si="16"/>
        <v>0.18257418583505539</v>
      </c>
      <c r="BI20" s="155">
        <f t="shared" si="17"/>
        <v>0.18257418583505539</v>
      </c>
      <c r="BJ20" s="155">
        <f t="shared" si="18"/>
        <v>0.18257418583505539</v>
      </c>
      <c r="BK20" s="155">
        <f t="shared" si="19"/>
        <v>0.18257418583505539</v>
      </c>
      <c r="BL20" s="155">
        <f t="shared" si="20"/>
        <v>0.18257418583505539</v>
      </c>
      <c r="BM20" s="155">
        <f t="shared" si="21"/>
        <v>0.18257418583505539</v>
      </c>
      <c r="BN20" s="155">
        <f t="shared" si="21"/>
        <v>0.18257418583505539</v>
      </c>
      <c r="BO20" s="155">
        <f t="shared" si="22"/>
        <v>0.18257418583505539</v>
      </c>
      <c r="BP20" s="155">
        <f t="shared" si="23"/>
        <v>0.18257418583505539</v>
      </c>
      <c r="BQ20" s="155">
        <f t="shared" si="24"/>
        <v>0.18257418583505539</v>
      </c>
      <c r="BR20" s="155">
        <f t="shared" si="25"/>
        <v>0.18257418583505539</v>
      </c>
      <c r="BS20" s="155">
        <f t="shared" si="26"/>
        <v>0.18257418583505539</v>
      </c>
      <c r="BT20" s="155">
        <f t="shared" si="27"/>
        <v>0.18257418583505539</v>
      </c>
      <c r="BU20" s="155">
        <f t="shared" si="28"/>
        <v>0.18257418583505539</v>
      </c>
      <c r="BV20" s="155">
        <f t="shared" si="29"/>
        <v>0.18257418583505539</v>
      </c>
      <c r="BW20" s="155">
        <f t="shared" si="30"/>
        <v>0.18257418583505539</v>
      </c>
      <c r="BX20" s="155">
        <f t="shared" si="31"/>
        <v>5.2946513892166065</v>
      </c>
      <c r="BY20" s="155">
        <f t="shared" si="32"/>
        <v>0.18257418583505539</v>
      </c>
      <c r="BZ20" s="155">
        <f t="shared" si="33"/>
        <v>0.18257418583505539</v>
      </c>
    </row>
    <row r="21" spans="1:78" x14ac:dyDescent="0.3">
      <c r="A21" s="98" t="s">
        <v>97</v>
      </c>
      <c r="B21" s="97"/>
      <c r="C21" s="226">
        <v>0</v>
      </c>
      <c r="D21" s="250">
        <v>0</v>
      </c>
      <c r="E21" s="250">
        <v>0</v>
      </c>
      <c r="F21" s="233">
        <v>0</v>
      </c>
      <c r="G21" s="226">
        <v>0</v>
      </c>
      <c r="H21" s="233">
        <v>0</v>
      </c>
      <c r="I21" s="233">
        <v>0</v>
      </c>
      <c r="J21" s="233">
        <v>0</v>
      </c>
      <c r="K21" s="226">
        <v>1</v>
      </c>
      <c r="L21" s="233">
        <v>0</v>
      </c>
      <c r="M21" s="233">
        <v>0</v>
      </c>
      <c r="N21" s="233">
        <v>0</v>
      </c>
      <c r="O21" s="226">
        <v>0</v>
      </c>
      <c r="P21" s="226">
        <v>0</v>
      </c>
      <c r="Q21" s="226">
        <v>0</v>
      </c>
      <c r="R21" s="226">
        <v>0</v>
      </c>
      <c r="S21" s="226">
        <v>0</v>
      </c>
      <c r="T21" s="226">
        <v>0</v>
      </c>
      <c r="U21" s="233">
        <v>0</v>
      </c>
      <c r="V21" s="226">
        <v>0</v>
      </c>
      <c r="W21" s="226">
        <v>0</v>
      </c>
      <c r="X21" s="233">
        <v>0</v>
      </c>
      <c r="Y21" s="233">
        <v>0</v>
      </c>
      <c r="Z21" s="233">
        <v>0</v>
      </c>
      <c r="AA21" s="233">
        <v>0</v>
      </c>
      <c r="AB21" s="233">
        <v>0</v>
      </c>
      <c r="AC21" s="233">
        <v>0</v>
      </c>
      <c r="AD21" s="267">
        <v>0</v>
      </c>
      <c r="AE21" s="226">
        <v>0</v>
      </c>
      <c r="AF21" s="233">
        <v>0</v>
      </c>
      <c r="AG21" s="31"/>
      <c r="AH21" s="31"/>
      <c r="AI21" s="31"/>
      <c r="AJ21" s="31"/>
      <c r="AL21" s="182">
        <f t="shared" si="1"/>
        <v>3.3333333333333333E-2</v>
      </c>
      <c r="AM21" s="182">
        <f t="shared" si="1"/>
        <v>3.3333333333333333E-2</v>
      </c>
      <c r="AN21" s="182">
        <f t="shared" si="2"/>
        <v>0.18257418583505536</v>
      </c>
      <c r="AO21" s="182">
        <f t="shared" si="3"/>
        <v>-0.33181503833677739</v>
      </c>
      <c r="AP21" s="182">
        <f t="shared" si="3"/>
        <v>-0.33181503833677739</v>
      </c>
      <c r="AQ21" s="182">
        <f t="shared" si="4"/>
        <v>0.39848170500344404</v>
      </c>
      <c r="AR21" s="182">
        <f t="shared" si="4"/>
        <v>0.39848170500344404</v>
      </c>
      <c r="AS21" s="182"/>
      <c r="AT21" t="s">
        <v>97</v>
      </c>
      <c r="AW21" s="155">
        <f t="shared" si="5"/>
        <v>0.18257418583505539</v>
      </c>
      <c r="AX21" s="155">
        <f t="shared" si="6"/>
        <v>0.18257418583505539</v>
      </c>
      <c r="AY21" s="155">
        <f t="shared" si="7"/>
        <v>0.18257418583505539</v>
      </c>
      <c r="AZ21" s="155">
        <f t="shared" si="8"/>
        <v>0.18257418583505539</v>
      </c>
      <c r="BA21" s="155">
        <f t="shared" si="9"/>
        <v>0.18257418583505539</v>
      </c>
      <c r="BB21" s="155">
        <f t="shared" si="10"/>
        <v>0.18257418583505539</v>
      </c>
      <c r="BC21" s="155">
        <f t="shared" si="11"/>
        <v>0.18257418583505539</v>
      </c>
      <c r="BD21" s="155">
        <f t="shared" si="12"/>
        <v>0.18257418583505539</v>
      </c>
      <c r="BE21" s="155">
        <f t="shared" si="13"/>
        <v>5.2946513892166065</v>
      </c>
      <c r="BF21" s="155">
        <f t="shared" si="14"/>
        <v>0.18257418583505539</v>
      </c>
      <c r="BG21" s="155">
        <f t="shared" si="15"/>
        <v>0.18257418583505539</v>
      </c>
      <c r="BH21" s="155">
        <f t="shared" si="16"/>
        <v>0.18257418583505539</v>
      </c>
      <c r="BI21" s="155">
        <f t="shared" si="17"/>
        <v>0.18257418583505539</v>
      </c>
      <c r="BJ21" s="155">
        <f t="shared" si="18"/>
        <v>0.18257418583505539</v>
      </c>
      <c r="BK21" s="155">
        <f t="shared" si="19"/>
        <v>0.18257418583505539</v>
      </c>
      <c r="BL21" s="155">
        <f t="shared" si="20"/>
        <v>0.18257418583505539</v>
      </c>
      <c r="BM21" s="155">
        <f t="shared" si="21"/>
        <v>0.18257418583505539</v>
      </c>
      <c r="BN21" s="155">
        <f t="shared" si="21"/>
        <v>0.18257418583505539</v>
      </c>
      <c r="BO21" s="155">
        <f t="shared" si="22"/>
        <v>0.18257418583505539</v>
      </c>
      <c r="BP21" s="155">
        <f t="shared" si="23"/>
        <v>0.18257418583505539</v>
      </c>
      <c r="BQ21" s="155">
        <f t="shared" si="24"/>
        <v>0.18257418583505539</v>
      </c>
      <c r="BR21" s="155">
        <f t="shared" si="25"/>
        <v>0.18257418583505539</v>
      </c>
      <c r="BS21" s="155">
        <f t="shared" si="26"/>
        <v>0.18257418583505539</v>
      </c>
      <c r="BT21" s="155">
        <f t="shared" si="27"/>
        <v>0.18257418583505539</v>
      </c>
      <c r="BU21" s="155">
        <f t="shared" si="28"/>
        <v>0.18257418583505539</v>
      </c>
      <c r="BV21" s="155">
        <f t="shared" si="29"/>
        <v>0.18257418583505539</v>
      </c>
      <c r="BW21" s="155">
        <f t="shared" si="30"/>
        <v>0.18257418583505539</v>
      </c>
      <c r="BX21" s="155">
        <f t="shared" si="31"/>
        <v>0.18257418583505539</v>
      </c>
      <c r="BY21" s="155">
        <f t="shared" si="32"/>
        <v>0.18257418583505539</v>
      </c>
      <c r="BZ21" s="155">
        <f t="shared" si="33"/>
        <v>0.18257418583505539</v>
      </c>
    </row>
    <row r="22" spans="1:78" x14ac:dyDescent="0.3">
      <c r="A22" s="98" t="s">
        <v>98</v>
      </c>
      <c r="B22" s="96"/>
      <c r="C22" s="226">
        <v>0</v>
      </c>
      <c r="D22" s="250">
        <v>0</v>
      </c>
      <c r="E22" s="250">
        <v>0</v>
      </c>
      <c r="F22" s="233">
        <v>0</v>
      </c>
      <c r="G22" s="226">
        <v>0</v>
      </c>
      <c r="H22" s="233">
        <v>0</v>
      </c>
      <c r="I22" s="233">
        <v>0</v>
      </c>
      <c r="J22" s="233">
        <v>0</v>
      </c>
      <c r="K22" s="226">
        <v>1</v>
      </c>
      <c r="L22" s="233">
        <v>1</v>
      </c>
      <c r="M22" s="233">
        <v>0</v>
      </c>
      <c r="N22" s="233">
        <v>0</v>
      </c>
      <c r="O22" s="226">
        <v>0</v>
      </c>
      <c r="P22" s="226">
        <v>0</v>
      </c>
      <c r="Q22" s="226">
        <v>1</v>
      </c>
      <c r="R22" s="226">
        <v>0</v>
      </c>
      <c r="S22" s="226">
        <v>0</v>
      </c>
      <c r="T22" s="226">
        <v>0</v>
      </c>
      <c r="U22" s="233">
        <v>0</v>
      </c>
      <c r="V22" s="226">
        <v>3</v>
      </c>
      <c r="W22" s="226">
        <v>0</v>
      </c>
      <c r="X22" s="233">
        <v>0</v>
      </c>
      <c r="Y22" s="233">
        <v>0</v>
      </c>
      <c r="Z22" s="233">
        <v>0</v>
      </c>
      <c r="AA22" s="233">
        <v>0</v>
      </c>
      <c r="AB22" s="233">
        <v>0</v>
      </c>
      <c r="AC22" s="233">
        <v>1</v>
      </c>
      <c r="AD22" s="267">
        <v>0</v>
      </c>
      <c r="AE22" s="226">
        <v>0</v>
      </c>
      <c r="AF22" s="233">
        <v>0</v>
      </c>
      <c r="AG22" s="31"/>
      <c r="AH22" s="31"/>
      <c r="AI22" s="31"/>
      <c r="AJ22" s="31"/>
      <c r="AL22" s="182">
        <f t="shared" si="1"/>
        <v>0.23333333333333334</v>
      </c>
      <c r="AM22" s="182">
        <f t="shared" si="1"/>
        <v>0.23333333333333334</v>
      </c>
      <c r="AN22" s="182">
        <f t="shared" si="2"/>
        <v>0.62606231557929259</v>
      </c>
      <c r="AO22" s="182">
        <f t="shared" si="3"/>
        <v>-1.0187912978252518</v>
      </c>
      <c r="AP22" s="182">
        <f t="shared" si="3"/>
        <v>-1.0187912978252518</v>
      </c>
      <c r="AQ22" s="182">
        <f t="shared" si="4"/>
        <v>1.4854579644919186</v>
      </c>
      <c r="AR22" s="182">
        <f t="shared" si="4"/>
        <v>1.4854579644919186</v>
      </c>
      <c r="AS22" s="182"/>
      <c r="AT22" t="s">
        <v>98</v>
      </c>
      <c r="AW22" s="155">
        <f t="shared" si="5"/>
        <v>0.37269985355600116</v>
      </c>
      <c r="AX22" s="155">
        <f t="shared" si="6"/>
        <v>0.37269985355600116</v>
      </c>
      <c r="AY22" s="155">
        <f t="shared" si="7"/>
        <v>0.37269985355600116</v>
      </c>
      <c r="AZ22" s="155">
        <f t="shared" si="8"/>
        <v>0.37269985355600116</v>
      </c>
      <c r="BA22" s="155">
        <f t="shared" si="9"/>
        <v>0.37269985355600116</v>
      </c>
      <c r="BB22" s="155">
        <f t="shared" si="10"/>
        <v>0.37269985355600116</v>
      </c>
      <c r="BC22" s="155">
        <f t="shared" si="11"/>
        <v>0.37269985355600116</v>
      </c>
      <c r="BD22" s="155">
        <f t="shared" si="12"/>
        <v>0.37269985355600116</v>
      </c>
      <c r="BE22" s="155">
        <f t="shared" si="13"/>
        <v>1.2245852331125751</v>
      </c>
      <c r="BF22" s="155">
        <f t="shared" si="14"/>
        <v>1.2245852331125751</v>
      </c>
      <c r="BG22" s="155">
        <f t="shared" si="15"/>
        <v>0.37269985355600116</v>
      </c>
      <c r="BH22" s="155">
        <f t="shared" si="16"/>
        <v>0.37269985355600116</v>
      </c>
      <c r="BI22" s="155">
        <f t="shared" si="17"/>
        <v>0.37269985355600116</v>
      </c>
      <c r="BJ22" s="155">
        <f t="shared" si="18"/>
        <v>0.37269985355600116</v>
      </c>
      <c r="BK22" s="155">
        <f t="shared" si="19"/>
        <v>1.2245852331125751</v>
      </c>
      <c r="BL22" s="155">
        <f t="shared" si="20"/>
        <v>0.37269985355600116</v>
      </c>
      <c r="BM22" s="155">
        <f t="shared" si="21"/>
        <v>0.37269985355600116</v>
      </c>
      <c r="BN22" s="155">
        <f t="shared" si="21"/>
        <v>0.37269985355600116</v>
      </c>
      <c r="BO22" s="155">
        <f t="shared" si="22"/>
        <v>0.37269985355600116</v>
      </c>
      <c r="BP22" s="155">
        <f t="shared" si="23"/>
        <v>4.419155406449728</v>
      </c>
      <c r="BQ22" s="155">
        <f t="shared" si="24"/>
        <v>0.37269985355600116</v>
      </c>
      <c r="BR22" s="155">
        <f t="shared" si="25"/>
        <v>0.37269985355600116</v>
      </c>
      <c r="BS22" s="155">
        <f t="shared" si="26"/>
        <v>0.37269985355600116</v>
      </c>
      <c r="BT22" s="155">
        <f t="shared" si="27"/>
        <v>0.37269985355600116</v>
      </c>
      <c r="BU22" s="155">
        <f t="shared" si="28"/>
        <v>0.37269985355600116</v>
      </c>
      <c r="BV22" s="155">
        <f t="shared" si="29"/>
        <v>0.37269985355600116</v>
      </c>
      <c r="BW22" s="155">
        <f t="shared" si="30"/>
        <v>1.2245852331125751</v>
      </c>
      <c r="BX22" s="155">
        <f t="shared" si="31"/>
        <v>0.37269985355600116</v>
      </c>
      <c r="BY22" s="155">
        <f t="shared" si="32"/>
        <v>0.37269985355600116</v>
      </c>
      <c r="BZ22" s="155">
        <f t="shared" si="33"/>
        <v>0.37269985355600116</v>
      </c>
    </row>
    <row r="23" spans="1:78" x14ac:dyDescent="0.3">
      <c r="A23" s="98" t="s">
        <v>102</v>
      </c>
      <c r="B23" s="3"/>
      <c r="C23" s="226">
        <v>0</v>
      </c>
      <c r="D23" s="250">
        <v>0</v>
      </c>
      <c r="E23" s="250">
        <v>0</v>
      </c>
      <c r="F23" s="233">
        <v>0</v>
      </c>
      <c r="G23" s="226">
        <v>0</v>
      </c>
      <c r="H23" s="233">
        <v>0</v>
      </c>
      <c r="I23" s="233">
        <v>0</v>
      </c>
      <c r="J23" s="233">
        <v>0</v>
      </c>
      <c r="K23" s="226">
        <v>0</v>
      </c>
      <c r="L23" s="233">
        <v>0</v>
      </c>
      <c r="M23" s="233">
        <v>0</v>
      </c>
      <c r="N23" s="233">
        <v>0</v>
      </c>
      <c r="O23" s="226">
        <v>0</v>
      </c>
      <c r="P23" s="226">
        <v>0</v>
      </c>
      <c r="Q23" s="226">
        <v>0</v>
      </c>
      <c r="R23" s="226">
        <v>0</v>
      </c>
      <c r="S23" s="226">
        <v>0</v>
      </c>
      <c r="T23" s="226">
        <v>0</v>
      </c>
      <c r="U23" s="233">
        <v>0</v>
      </c>
      <c r="V23" s="226">
        <v>0</v>
      </c>
      <c r="W23" s="226">
        <v>0</v>
      </c>
      <c r="X23" s="233">
        <v>0</v>
      </c>
      <c r="Y23" s="233">
        <v>0</v>
      </c>
      <c r="Z23" s="233">
        <v>0</v>
      </c>
      <c r="AA23" s="233">
        <v>0</v>
      </c>
      <c r="AB23" s="233">
        <v>0</v>
      </c>
      <c r="AC23" s="233">
        <v>0</v>
      </c>
      <c r="AD23" s="267">
        <v>0</v>
      </c>
      <c r="AE23" s="226">
        <v>0</v>
      </c>
      <c r="AF23" s="233">
        <v>0</v>
      </c>
      <c r="AG23"/>
      <c r="AH23"/>
      <c r="AI23"/>
      <c r="AJ23"/>
      <c r="AL23" s="182">
        <f t="shared" si="1"/>
        <v>0</v>
      </c>
      <c r="AM23" s="182">
        <f t="shared" si="1"/>
        <v>0</v>
      </c>
      <c r="AN23" s="182">
        <f t="shared" si="2"/>
        <v>0</v>
      </c>
      <c r="AO23" s="182">
        <f t="shared" si="3"/>
        <v>0</v>
      </c>
      <c r="AP23" s="182">
        <f t="shared" si="3"/>
        <v>0</v>
      </c>
      <c r="AQ23" s="182">
        <f t="shared" si="4"/>
        <v>0</v>
      </c>
      <c r="AR23" s="182">
        <f t="shared" si="4"/>
        <v>0</v>
      </c>
      <c r="AS23" s="182"/>
      <c r="AT23" t="s">
        <v>102</v>
      </c>
      <c r="AW23" s="155"/>
      <c r="AX23" s="155"/>
      <c r="AY23" s="155"/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  <c r="BK23" s="155"/>
      <c r="BL23" s="155"/>
      <c r="BM23" s="155"/>
      <c r="BN23" s="155"/>
      <c r="BO23" s="155"/>
      <c r="BP23" s="155"/>
      <c r="BQ23" s="155"/>
      <c r="BR23" s="155"/>
      <c r="BS23" s="155"/>
      <c r="BT23" s="155"/>
      <c r="BU23" s="155"/>
      <c r="BV23" s="155"/>
      <c r="BW23" s="155"/>
      <c r="BX23" s="155"/>
      <c r="BY23" s="155"/>
      <c r="BZ23" s="155"/>
    </row>
    <row r="24" spans="1:78" x14ac:dyDescent="0.3">
      <c r="A24" s="98" t="s">
        <v>5</v>
      </c>
      <c r="B24" s="3"/>
      <c r="C24" s="226">
        <v>0</v>
      </c>
      <c r="D24" s="250">
        <v>0</v>
      </c>
      <c r="E24" s="250">
        <v>0</v>
      </c>
      <c r="F24" s="233">
        <v>0</v>
      </c>
      <c r="G24" s="226">
        <v>0</v>
      </c>
      <c r="H24" s="233">
        <v>0</v>
      </c>
      <c r="I24" s="233">
        <v>0</v>
      </c>
      <c r="J24" s="233">
        <v>0</v>
      </c>
      <c r="K24" s="226">
        <v>0</v>
      </c>
      <c r="L24" s="233">
        <v>0</v>
      </c>
      <c r="M24" s="233">
        <v>0</v>
      </c>
      <c r="N24" s="233">
        <v>0</v>
      </c>
      <c r="O24" s="226">
        <v>0</v>
      </c>
      <c r="P24" s="226">
        <v>0</v>
      </c>
      <c r="Q24" s="226">
        <v>0</v>
      </c>
      <c r="R24" s="226">
        <v>0</v>
      </c>
      <c r="S24" s="226">
        <v>0</v>
      </c>
      <c r="T24" s="226">
        <v>0</v>
      </c>
      <c r="U24" s="233">
        <v>0</v>
      </c>
      <c r="V24" s="226">
        <v>0</v>
      </c>
      <c r="W24" s="226">
        <v>0</v>
      </c>
      <c r="X24" s="233">
        <v>0</v>
      </c>
      <c r="Y24" s="233">
        <v>0</v>
      </c>
      <c r="Z24" s="233">
        <v>0</v>
      </c>
      <c r="AA24" s="233">
        <v>0</v>
      </c>
      <c r="AB24" s="233">
        <v>0</v>
      </c>
      <c r="AC24" s="233">
        <v>0</v>
      </c>
      <c r="AD24" s="267">
        <v>0</v>
      </c>
      <c r="AE24" s="226">
        <v>0</v>
      </c>
      <c r="AF24" s="233">
        <v>50</v>
      </c>
      <c r="AG24" s="34"/>
      <c r="AH24" s="34"/>
      <c r="AI24" s="34"/>
      <c r="AJ24" s="34"/>
      <c r="AL24" s="182">
        <f t="shared" si="1"/>
        <v>1.6666666666666667</v>
      </c>
      <c r="AM24" s="182">
        <f t="shared" si="1"/>
        <v>1.6666666666666667</v>
      </c>
      <c r="AN24" s="182">
        <f t="shared" si="2"/>
        <v>9.1287092917527684</v>
      </c>
      <c r="AO24" s="182">
        <f t="shared" si="3"/>
        <v>-16.590751916838869</v>
      </c>
      <c r="AP24" s="182">
        <f t="shared" si="3"/>
        <v>-16.590751916838869</v>
      </c>
      <c r="AQ24" s="182">
        <f t="shared" si="4"/>
        <v>19.924085250172205</v>
      </c>
      <c r="AR24" s="182">
        <f t="shared" si="4"/>
        <v>19.924085250172205</v>
      </c>
      <c r="AS24" s="182"/>
      <c r="AT24" t="s">
        <v>5</v>
      </c>
      <c r="AW24" s="155">
        <f t="shared" ref="AW24:BF28" si="34">ABS((C24-$AL24)/$AN24)</f>
        <v>0.18257418583505539</v>
      </c>
      <c r="AX24" s="155">
        <f t="shared" si="34"/>
        <v>0.18257418583505539</v>
      </c>
      <c r="AY24" s="155">
        <f t="shared" si="34"/>
        <v>0.18257418583505539</v>
      </c>
      <c r="AZ24" s="155">
        <f t="shared" si="34"/>
        <v>0.18257418583505539</v>
      </c>
      <c r="BA24" s="155">
        <f t="shared" si="34"/>
        <v>0.18257418583505539</v>
      </c>
      <c r="BB24" s="155">
        <f t="shared" si="34"/>
        <v>0.18257418583505539</v>
      </c>
      <c r="BC24" s="155">
        <f t="shared" si="34"/>
        <v>0.18257418583505539</v>
      </c>
      <c r="BD24" s="155">
        <f t="shared" si="34"/>
        <v>0.18257418583505539</v>
      </c>
      <c r="BE24" s="155">
        <f t="shared" si="34"/>
        <v>0.18257418583505539</v>
      </c>
      <c r="BF24" s="155">
        <f t="shared" si="34"/>
        <v>0.18257418583505539</v>
      </c>
      <c r="BG24" s="155">
        <f t="shared" ref="BG24:BP28" si="35">ABS((M24-$AL24)/$AN24)</f>
        <v>0.18257418583505539</v>
      </c>
      <c r="BH24" s="155">
        <f t="shared" si="35"/>
        <v>0.18257418583505539</v>
      </c>
      <c r="BI24" s="155">
        <f t="shared" si="35"/>
        <v>0.18257418583505539</v>
      </c>
      <c r="BJ24" s="155">
        <f t="shared" si="35"/>
        <v>0.18257418583505539</v>
      </c>
      <c r="BK24" s="155">
        <f t="shared" si="35"/>
        <v>0.18257418583505539</v>
      </c>
      <c r="BL24" s="155">
        <f t="shared" si="35"/>
        <v>0.18257418583505539</v>
      </c>
      <c r="BM24" s="155">
        <f t="shared" si="35"/>
        <v>0.18257418583505539</v>
      </c>
      <c r="BN24" s="155">
        <f t="shared" si="35"/>
        <v>0.18257418583505539</v>
      </c>
      <c r="BO24" s="155">
        <f t="shared" si="35"/>
        <v>0.18257418583505539</v>
      </c>
      <c r="BP24" s="155">
        <f t="shared" si="35"/>
        <v>0.18257418583505539</v>
      </c>
      <c r="BQ24" s="155">
        <f t="shared" ref="BQ24:BZ28" si="36">ABS((W24-$AL24)/$AN24)</f>
        <v>0.18257418583505539</v>
      </c>
      <c r="BR24" s="155">
        <f t="shared" si="36"/>
        <v>0.18257418583505539</v>
      </c>
      <c r="BS24" s="155">
        <f t="shared" si="36"/>
        <v>0.18257418583505539</v>
      </c>
      <c r="BT24" s="155">
        <f t="shared" si="36"/>
        <v>0.18257418583505539</v>
      </c>
      <c r="BU24" s="155">
        <f t="shared" si="36"/>
        <v>0.18257418583505539</v>
      </c>
      <c r="BV24" s="155">
        <f t="shared" si="36"/>
        <v>0.18257418583505539</v>
      </c>
      <c r="BW24" s="155">
        <f t="shared" si="36"/>
        <v>0.18257418583505539</v>
      </c>
      <c r="BX24" s="155">
        <f t="shared" si="36"/>
        <v>0.18257418583505539</v>
      </c>
      <c r="BY24" s="155">
        <f t="shared" si="36"/>
        <v>0.18257418583505539</v>
      </c>
      <c r="BZ24" s="155">
        <f t="shared" si="36"/>
        <v>5.2946513892166065</v>
      </c>
    </row>
    <row r="25" spans="1:78" x14ac:dyDescent="0.3">
      <c r="A25" s="98" t="s">
        <v>103</v>
      </c>
      <c r="B25" s="3"/>
      <c r="C25" s="226">
        <v>0</v>
      </c>
      <c r="D25" s="250">
        <v>0</v>
      </c>
      <c r="E25" s="250">
        <v>0</v>
      </c>
      <c r="F25" s="233">
        <v>0</v>
      </c>
      <c r="G25" s="226">
        <v>0</v>
      </c>
      <c r="H25" s="233">
        <v>0</v>
      </c>
      <c r="I25" s="233">
        <v>0</v>
      </c>
      <c r="J25" s="233">
        <v>0</v>
      </c>
      <c r="K25" s="226">
        <v>0</v>
      </c>
      <c r="L25" s="233">
        <v>0</v>
      </c>
      <c r="M25" s="233">
        <v>0</v>
      </c>
      <c r="N25" s="233">
        <v>0</v>
      </c>
      <c r="O25" s="226">
        <v>0</v>
      </c>
      <c r="P25" s="226">
        <v>0</v>
      </c>
      <c r="Q25" s="226">
        <v>0</v>
      </c>
      <c r="R25" s="226">
        <v>0</v>
      </c>
      <c r="S25" s="226">
        <v>0</v>
      </c>
      <c r="T25" s="226">
        <v>0</v>
      </c>
      <c r="U25" s="233">
        <v>0</v>
      </c>
      <c r="V25" s="226">
        <v>0</v>
      </c>
      <c r="W25" s="226">
        <v>0</v>
      </c>
      <c r="X25" s="233">
        <v>8</v>
      </c>
      <c r="Y25" s="233">
        <v>0</v>
      </c>
      <c r="Z25" s="233">
        <v>0</v>
      </c>
      <c r="AA25" s="233">
        <v>0</v>
      </c>
      <c r="AB25" s="233">
        <v>0</v>
      </c>
      <c r="AC25" s="233">
        <v>0</v>
      </c>
      <c r="AD25" s="267">
        <v>0</v>
      </c>
      <c r="AE25" s="226">
        <v>0</v>
      </c>
      <c r="AF25" s="233">
        <v>0</v>
      </c>
      <c r="AG25"/>
      <c r="AH25"/>
      <c r="AI25"/>
      <c r="AJ25"/>
      <c r="AL25" s="182">
        <f t="shared" si="1"/>
        <v>0.26666666666666666</v>
      </c>
      <c r="AM25" s="182">
        <f t="shared" si="1"/>
        <v>0.26666666666666666</v>
      </c>
      <c r="AN25" s="182">
        <f t="shared" si="2"/>
        <v>1.4605934866804429</v>
      </c>
      <c r="AO25" s="182">
        <f t="shared" si="3"/>
        <v>-2.6545203066942191</v>
      </c>
      <c r="AP25" s="182">
        <f t="shared" si="3"/>
        <v>-2.6545203066942191</v>
      </c>
      <c r="AQ25" s="182">
        <f t="shared" si="4"/>
        <v>3.1878536400275523</v>
      </c>
      <c r="AR25" s="182">
        <f t="shared" si="4"/>
        <v>3.1878536400275523</v>
      </c>
      <c r="AS25" s="182"/>
      <c r="AT25" t="s">
        <v>103</v>
      </c>
      <c r="AW25" s="155">
        <f t="shared" si="34"/>
        <v>0.18257418583505539</v>
      </c>
      <c r="AX25" s="155">
        <f t="shared" si="34"/>
        <v>0.18257418583505539</v>
      </c>
      <c r="AY25" s="155">
        <f t="shared" si="34"/>
        <v>0.18257418583505539</v>
      </c>
      <c r="AZ25" s="155">
        <f t="shared" si="34"/>
        <v>0.18257418583505539</v>
      </c>
      <c r="BA25" s="155">
        <f t="shared" si="34"/>
        <v>0.18257418583505539</v>
      </c>
      <c r="BB25" s="155">
        <f t="shared" si="34"/>
        <v>0.18257418583505539</v>
      </c>
      <c r="BC25" s="155">
        <f t="shared" si="34"/>
        <v>0.18257418583505539</v>
      </c>
      <c r="BD25" s="155">
        <f t="shared" si="34"/>
        <v>0.18257418583505539</v>
      </c>
      <c r="BE25" s="155">
        <f t="shared" si="34"/>
        <v>0.18257418583505539</v>
      </c>
      <c r="BF25" s="155">
        <f t="shared" si="34"/>
        <v>0.18257418583505539</v>
      </c>
      <c r="BG25" s="155">
        <f t="shared" si="35"/>
        <v>0.18257418583505539</v>
      </c>
      <c r="BH25" s="155">
        <f t="shared" si="35"/>
        <v>0.18257418583505539</v>
      </c>
      <c r="BI25" s="155">
        <f t="shared" si="35"/>
        <v>0.18257418583505539</v>
      </c>
      <c r="BJ25" s="155">
        <f t="shared" si="35"/>
        <v>0.18257418583505539</v>
      </c>
      <c r="BK25" s="155">
        <f t="shared" si="35"/>
        <v>0.18257418583505539</v>
      </c>
      <c r="BL25" s="155">
        <f t="shared" si="35"/>
        <v>0.18257418583505539</v>
      </c>
      <c r="BM25" s="155">
        <f t="shared" si="35"/>
        <v>0.18257418583505539</v>
      </c>
      <c r="BN25" s="155">
        <f t="shared" si="35"/>
        <v>0.18257418583505539</v>
      </c>
      <c r="BO25" s="155">
        <f t="shared" si="35"/>
        <v>0.18257418583505539</v>
      </c>
      <c r="BP25" s="155">
        <f t="shared" si="35"/>
        <v>0.18257418583505539</v>
      </c>
      <c r="BQ25" s="155">
        <f t="shared" si="36"/>
        <v>0.18257418583505539</v>
      </c>
      <c r="BR25" s="155">
        <f t="shared" si="36"/>
        <v>5.2946513892166065</v>
      </c>
      <c r="BS25" s="155">
        <f t="shared" si="36"/>
        <v>0.18257418583505539</v>
      </c>
      <c r="BT25" s="155">
        <f t="shared" si="36"/>
        <v>0.18257418583505539</v>
      </c>
      <c r="BU25" s="155">
        <f t="shared" si="36"/>
        <v>0.18257418583505539</v>
      </c>
      <c r="BV25" s="155">
        <f t="shared" si="36"/>
        <v>0.18257418583505539</v>
      </c>
      <c r="BW25" s="155">
        <f t="shared" si="36"/>
        <v>0.18257418583505539</v>
      </c>
      <c r="BX25" s="155">
        <f t="shared" si="36"/>
        <v>0.18257418583505539</v>
      </c>
      <c r="BY25" s="155">
        <f t="shared" si="36"/>
        <v>0.18257418583505539</v>
      </c>
      <c r="BZ25" s="155">
        <f t="shared" si="36"/>
        <v>0.18257418583505539</v>
      </c>
    </row>
    <row r="26" spans="1:78" x14ac:dyDescent="0.3">
      <c r="A26" s="98" t="s">
        <v>6</v>
      </c>
      <c r="B26" s="3"/>
      <c r="C26" s="226">
        <v>0</v>
      </c>
      <c r="D26" s="250">
        <v>0</v>
      </c>
      <c r="E26" s="250">
        <v>0</v>
      </c>
      <c r="F26" s="233">
        <v>0</v>
      </c>
      <c r="G26" s="226">
        <v>0</v>
      </c>
      <c r="H26" s="233">
        <v>0</v>
      </c>
      <c r="I26" s="233">
        <v>0</v>
      </c>
      <c r="J26" s="233">
        <v>0</v>
      </c>
      <c r="K26" s="226">
        <v>0</v>
      </c>
      <c r="L26" s="233">
        <v>0</v>
      </c>
      <c r="M26" s="233">
        <v>0</v>
      </c>
      <c r="N26" s="233">
        <v>0</v>
      </c>
      <c r="O26" s="226">
        <v>0</v>
      </c>
      <c r="P26" s="226">
        <v>0</v>
      </c>
      <c r="Q26" s="226">
        <v>0</v>
      </c>
      <c r="R26" s="226">
        <v>0</v>
      </c>
      <c r="S26" s="226">
        <v>0</v>
      </c>
      <c r="T26" s="226">
        <v>0</v>
      </c>
      <c r="U26" s="233">
        <v>0</v>
      </c>
      <c r="V26" s="226">
        <v>0</v>
      </c>
      <c r="W26" s="226">
        <v>0</v>
      </c>
      <c r="X26" s="233">
        <v>0</v>
      </c>
      <c r="Y26" s="233">
        <v>0</v>
      </c>
      <c r="Z26" s="233">
        <v>1</v>
      </c>
      <c r="AA26" s="233">
        <v>0</v>
      </c>
      <c r="AB26" s="233">
        <v>0</v>
      </c>
      <c r="AC26" s="233">
        <v>0</v>
      </c>
      <c r="AD26" s="267">
        <v>0</v>
      </c>
      <c r="AE26" s="226">
        <v>0</v>
      </c>
      <c r="AF26" s="233">
        <v>0</v>
      </c>
      <c r="AG26"/>
      <c r="AH26"/>
      <c r="AI26"/>
      <c r="AJ26"/>
      <c r="AL26" s="182">
        <f t="shared" si="1"/>
        <v>3.3333333333333333E-2</v>
      </c>
      <c r="AM26" s="182">
        <f t="shared" si="1"/>
        <v>3.3333333333333333E-2</v>
      </c>
      <c r="AN26" s="182">
        <f t="shared" si="2"/>
        <v>0.18257418583505536</v>
      </c>
      <c r="AO26" s="182">
        <f t="shared" si="3"/>
        <v>-0.33181503833677739</v>
      </c>
      <c r="AP26" s="182">
        <f t="shared" si="3"/>
        <v>-0.33181503833677739</v>
      </c>
      <c r="AQ26" s="182">
        <f t="shared" si="4"/>
        <v>0.39848170500344404</v>
      </c>
      <c r="AR26" s="182">
        <f t="shared" si="4"/>
        <v>0.39848170500344404</v>
      </c>
      <c r="AS26" s="182"/>
      <c r="AT26" t="s">
        <v>6</v>
      </c>
      <c r="AW26" s="155">
        <f t="shared" si="34"/>
        <v>0.18257418583505539</v>
      </c>
      <c r="AX26" s="155">
        <f t="shared" si="34"/>
        <v>0.18257418583505539</v>
      </c>
      <c r="AY26" s="155">
        <f t="shared" si="34"/>
        <v>0.18257418583505539</v>
      </c>
      <c r="AZ26" s="155">
        <f t="shared" si="34"/>
        <v>0.18257418583505539</v>
      </c>
      <c r="BA26" s="155">
        <f t="shared" si="34"/>
        <v>0.18257418583505539</v>
      </c>
      <c r="BB26" s="155">
        <f t="shared" si="34"/>
        <v>0.18257418583505539</v>
      </c>
      <c r="BC26" s="155">
        <f t="shared" si="34"/>
        <v>0.18257418583505539</v>
      </c>
      <c r="BD26" s="155">
        <f t="shared" si="34"/>
        <v>0.18257418583505539</v>
      </c>
      <c r="BE26" s="155">
        <f t="shared" si="34"/>
        <v>0.18257418583505539</v>
      </c>
      <c r="BF26" s="155">
        <f t="shared" si="34"/>
        <v>0.18257418583505539</v>
      </c>
      <c r="BG26" s="155">
        <f t="shared" si="35"/>
        <v>0.18257418583505539</v>
      </c>
      <c r="BH26" s="155">
        <f t="shared" si="35"/>
        <v>0.18257418583505539</v>
      </c>
      <c r="BI26" s="155">
        <f t="shared" si="35"/>
        <v>0.18257418583505539</v>
      </c>
      <c r="BJ26" s="155">
        <f t="shared" si="35"/>
        <v>0.18257418583505539</v>
      </c>
      <c r="BK26" s="155">
        <f t="shared" si="35"/>
        <v>0.18257418583505539</v>
      </c>
      <c r="BL26" s="155">
        <f t="shared" si="35"/>
        <v>0.18257418583505539</v>
      </c>
      <c r="BM26" s="155">
        <f t="shared" si="35"/>
        <v>0.18257418583505539</v>
      </c>
      <c r="BN26" s="155">
        <f t="shared" si="35"/>
        <v>0.18257418583505539</v>
      </c>
      <c r="BO26" s="155">
        <f t="shared" si="35"/>
        <v>0.18257418583505539</v>
      </c>
      <c r="BP26" s="155">
        <f t="shared" si="35"/>
        <v>0.18257418583505539</v>
      </c>
      <c r="BQ26" s="155">
        <f t="shared" si="36"/>
        <v>0.18257418583505539</v>
      </c>
      <c r="BR26" s="155">
        <f t="shared" si="36"/>
        <v>0.18257418583505539</v>
      </c>
      <c r="BS26" s="155">
        <f t="shared" si="36"/>
        <v>0.18257418583505539</v>
      </c>
      <c r="BT26" s="155">
        <f t="shared" si="36"/>
        <v>5.2946513892166065</v>
      </c>
      <c r="BU26" s="155">
        <f t="shared" si="36"/>
        <v>0.18257418583505539</v>
      </c>
      <c r="BV26" s="155">
        <f t="shared" si="36"/>
        <v>0.18257418583505539</v>
      </c>
      <c r="BW26" s="155">
        <f t="shared" si="36"/>
        <v>0.18257418583505539</v>
      </c>
      <c r="BX26" s="155">
        <f t="shared" si="36"/>
        <v>0.18257418583505539</v>
      </c>
      <c r="BY26" s="155">
        <f t="shared" si="36"/>
        <v>0.18257418583505539</v>
      </c>
      <c r="BZ26" s="155">
        <f t="shared" si="36"/>
        <v>0.18257418583505539</v>
      </c>
    </row>
    <row r="27" spans="1:78" x14ac:dyDescent="0.3">
      <c r="A27" s="98" t="s">
        <v>7</v>
      </c>
      <c r="B27" s="3"/>
      <c r="C27" s="226">
        <v>0</v>
      </c>
      <c r="D27" s="250">
        <v>0</v>
      </c>
      <c r="E27" s="250">
        <v>0</v>
      </c>
      <c r="F27" s="233">
        <v>0</v>
      </c>
      <c r="G27" s="226">
        <v>0</v>
      </c>
      <c r="H27" s="233">
        <v>0</v>
      </c>
      <c r="I27" s="233">
        <v>0</v>
      </c>
      <c r="J27" s="233">
        <v>0</v>
      </c>
      <c r="K27" s="226">
        <v>0</v>
      </c>
      <c r="L27" s="233">
        <v>0</v>
      </c>
      <c r="M27" s="233">
        <v>0</v>
      </c>
      <c r="N27" s="233">
        <v>0</v>
      </c>
      <c r="O27" s="226">
        <v>0</v>
      </c>
      <c r="P27" s="226">
        <v>0</v>
      </c>
      <c r="Q27" s="226">
        <v>0</v>
      </c>
      <c r="R27" s="226">
        <v>0</v>
      </c>
      <c r="S27" s="226">
        <v>0</v>
      </c>
      <c r="T27" s="226">
        <v>0</v>
      </c>
      <c r="U27" s="233">
        <v>0</v>
      </c>
      <c r="V27" s="226">
        <v>0</v>
      </c>
      <c r="W27" s="226">
        <v>0</v>
      </c>
      <c r="X27" s="233">
        <v>0</v>
      </c>
      <c r="Y27" s="233">
        <v>7</v>
      </c>
      <c r="Z27" s="233">
        <v>2</v>
      </c>
      <c r="AA27" s="233">
        <v>0</v>
      </c>
      <c r="AB27" s="233">
        <v>2</v>
      </c>
      <c r="AC27" s="233">
        <v>0</v>
      </c>
      <c r="AD27" s="267">
        <v>0</v>
      </c>
      <c r="AE27" s="226">
        <v>0</v>
      </c>
      <c r="AF27" s="233">
        <v>0</v>
      </c>
      <c r="AG27"/>
      <c r="AH27"/>
      <c r="AI27"/>
      <c r="AJ27"/>
      <c r="AL27" s="182">
        <f t="shared" si="1"/>
        <v>0.36666666666666664</v>
      </c>
      <c r="AM27" s="182">
        <f t="shared" si="1"/>
        <v>0.36666666666666664</v>
      </c>
      <c r="AN27" s="182">
        <f t="shared" si="2"/>
        <v>1.3514572807192966</v>
      </c>
      <c r="AO27" s="182">
        <f t="shared" si="3"/>
        <v>-2.3362478947719265</v>
      </c>
      <c r="AP27" s="182">
        <f t="shared" si="3"/>
        <v>-2.3362478947719265</v>
      </c>
      <c r="AQ27" s="182">
        <f t="shared" si="4"/>
        <v>3.0695812281052599</v>
      </c>
      <c r="AR27" s="182">
        <f t="shared" si="4"/>
        <v>3.0695812281052599</v>
      </c>
      <c r="AS27" s="182"/>
      <c r="AT27" t="s">
        <v>7</v>
      </c>
      <c r="AW27" s="155">
        <f t="shared" si="34"/>
        <v>0.27131206579575551</v>
      </c>
      <c r="AX27" s="155">
        <f t="shared" si="34"/>
        <v>0.27131206579575551</v>
      </c>
      <c r="AY27" s="155">
        <f t="shared" si="34"/>
        <v>0.27131206579575551</v>
      </c>
      <c r="AZ27" s="155">
        <f t="shared" si="34"/>
        <v>0.27131206579575551</v>
      </c>
      <c r="BA27" s="155">
        <f t="shared" si="34"/>
        <v>0.27131206579575551</v>
      </c>
      <c r="BB27" s="155">
        <f t="shared" si="34"/>
        <v>0.27131206579575551</v>
      </c>
      <c r="BC27" s="155">
        <f t="shared" si="34"/>
        <v>0.27131206579575551</v>
      </c>
      <c r="BD27" s="155">
        <f t="shared" si="34"/>
        <v>0.27131206579575551</v>
      </c>
      <c r="BE27" s="155">
        <f t="shared" si="34"/>
        <v>0.27131206579575551</v>
      </c>
      <c r="BF27" s="155">
        <f t="shared" si="34"/>
        <v>0.27131206579575551</v>
      </c>
      <c r="BG27" s="155">
        <f t="shared" si="35"/>
        <v>0.27131206579575551</v>
      </c>
      <c r="BH27" s="155">
        <f t="shared" si="35"/>
        <v>0.27131206579575551</v>
      </c>
      <c r="BI27" s="155">
        <f t="shared" si="35"/>
        <v>0.27131206579575551</v>
      </c>
      <c r="BJ27" s="155">
        <f t="shared" si="35"/>
        <v>0.27131206579575551</v>
      </c>
      <c r="BK27" s="155">
        <f t="shared" si="35"/>
        <v>0.27131206579575551</v>
      </c>
      <c r="BL27" s="155">
        <f t="shared" si="35"/>
        <v>0.27131206579575551</v>
      </c>
      <c r="BM27" s="155">
        <f t="shared" si="35"/>
        <v>0.27131206579575551</v>
      </c>
      <c r="BN27" s="155">
        <f t="shared" si="35"/>
        <v>0.27131206579575551</v>
      </c>
      <c r="BO27" s="155">
        <f t="shared" si="35"/>
        <v>0.27131206579575551</v>
      </c>
      <c r="BP27" s="155">
        <f t="shared" si="35"/>
        <v>0.27131206579575551</v>
      </c>
      <c r="BQ27" s="155">
        <f t="shared" si="36"/>
        <v>0.27131206579575551</v>
      </c>
      <c r="BR27" s="155">
        <f t="shared" si="36"/>
        <v>0.27131206579575551</v>
      </c>
      <c r="BS27" s="155">
        <f t="shared" si="36"/>
        <v>4.9082819175777592</v>
      </c>
      <c r="BT27" s="155">
        <f t="shared" si="36"/>
        <v>1.2085719294538202</v>
      </c>
      <c r="BU27" s="155">
        <f t="shared" si="36"/>
        <v>0.27131206579575551</v>
      </c>
      <c r="BV27" s="155">
        <f t="shared" si="36"/>
        <v>1.2085719294538202</v>
      </c>
      <c r="BW27" s="155">
        <f t="shared" si="36"/>
        <v>0.27131206579575551</v>
      </c>
      <c r="BX27" s="155">
        <f t="shared" si="36"/>
        <v>0.27131206579575551</v>
      </c>
      <c r="BY27" s="155">
        <f t="shared" si="36"/>
        <v>0.27131206579575551</v>
      </c>
      <c r="BZ27" s="155">
        <f t="shared" si="36"/>
        <v>0.27131206579575551</v>
      </c>
    </row>
    <row r="28" spans="1:78" x14ac:dyDescent="0.3">
      <c r="A28" s="98" t="s">
        <v>8</v>
      </c>
      <c r="B28" s="3"/>
      <c r="C28" s="112">
        <v>0</v>
      </c>
      <c r="D28" s="250">
        <v>0</v>
      </c>
      <c r="E28" s="250">
        <v>42</v>
      </c>
      <c r="F28" s="214">
        <v>0</v>
      </c>
      <c r="G28" s="112">
        <v>41</v>
      </c>
      <c r="H28" s="214">
        <v>0</v>
      </c>
      <c r="I28" s="214">
        <v>0</v>
      </c>
      <c r="J28" s="214">
        <v>0</v>
      </c>
      <c r="K28" s="226">
        <v>29.75</v>
      </c>
      <c r="L28" s="214">
        <v>0</v>
      </c>
      <c r="M28" s="214">
        <v>0</v>
      </c>
      <c r="N28" s="223">
        <v>0</v>
      </c>
      <c r="O28" s="112">
        <v>10</v>
      </c>
      <c r="P28" s="226">
        <v>33.666666666666664</v>
      </c>
      <c r="Q28" s="112">
        <v>0</v>
      </c>
      <c r="R28" s="226">
        <v>43</v>
      </c>
      <c r="S28" s="47">
        <v>34</v>
      </c>
      <c r="T28" s="47">
        <v>68</v>
      </c>
      <c r="U28" s="230">
        <v>0</v>
      </c>
      <c r="V28" s="112">
        <v>0</v>
      </c>
      <c r="W28" s="112">
        <v>50</v>
      </c>
      <c r="X28" s="214">
        <v>38</v>
      </c>
      <c r="Y28" s="214">
        <v>19</v>
      </c>
      <c r="Z28" s="233">
        <v>30</v>
      </c>
      <c r="AA28" s="214">
        <v>52</v>
      </c>
      <c r="AB28" s="214">
        <v>0</v>
      </c>
      <c r="AC28" s="214">
        <v>0</v>
      </c>
      <c r="AD28" s="269">
        <v>0</v>
      </c>
      <c r="AE28" s="112">
        <v>0</v>
      </c>
      <c r="AF28" s="214">
        <v>0</v>
      </c>
      <c r="AG28"/>
      <c r="AH28"/>
      <c r="AI28"/>
      <c r="AJ28"/>
      <c r="AL28" s="182">
        <f t="shared" si="1"/>
        <v>16.347222222222221</v>
      </c>
      <c r="AM28" s="182">
        <f t="shared" si="1"/>
        <v>16.347222222222221</v>
      </c>
      <c r="AN28" s="182">
        <f t="shared" si="2"/>
        <v>21.241271402433199</v>
      </c>
      <c r="AO28" s="182">
        <f t="shared" si="3"/>
        <v>-26.135320582644177</v>
      </c>
      <c r="AP28" s="182">
        <f t="shared" si="3"/>
        <v>-26.135320582644177</v>
      </c>
      <c r="AQ28" s="182">
        <f t="shared" si="4"/>
        <v>58.829765027088619</v>
      </c>
      <c r="AR28" s="182">
        <f t="shared" si="4"/>
        <v>58.829765027088619</v>
      </c>
      <c r="AS28" s="182"/>
      <c r="AT28" s="202" t="s">
        <v>8</v>
      </c>
      <c r="AW28" s="155">
        <f t="shared" si="34"/>
        <v>0.76959716358360919</v>
      </c>
      <c r="AX28" s="155">
        <f t="shared" si="34"/>
        <v>0.76959716358360919</v>
      </c>
      <c r="AY28" s="155">
        <f t="shared" si="34"/>
        <v>1.2076856084442873</v>
      </c>
      <c r="AZ28" s="155">
        <f t="shared" si="34"/>
        <v>0.76959716358360919</v>
      </c>
      <c r="BA28" s="155">
        <f t="shared" si="34"/>
        <v>1.1606074472055279</v>
      </c>
      <c r="BB28" s="155">
        <f t="shared" si="34"/>
        <v>0.76959716358360919</v>
      </c>
      <c r="BC28" s="155">
        <f t="shared" si="34"/>
        <v>0.76959716358360919</v>
      </c>
      <c r="BD28" s="155">
        <f t="shared" si="34"/>
        <v>0.76959716358360919</v>
      </c>
      <c r="BE28" s="155">
        <f t="shared" si="34"/>
        <v>0.63097813326948415</v>
      </c>
      <c r="BF28" s="155">
        <f t="shared" si="34"/>
        <v>0.76959716358360919</v>
      </c>
      <c r="BG28" s="155">
        <f t="shared" si="35"/>
        <v>0.76959716358360919</v>
      </c>
      <c r="BH28" s="155">
        <f t="shared" si="35"/>
        <v>0.76959716358360919</v>
      </c>
      <c r="BI28" s="155">
        <f t="shared" si="35"/>
        <v>0.29881555119601472</v>
      </c>
      <c r="BJ28" s="155">
        <f t="shared" si="35"/>
        <v>0.81536759812129189</v>
      </c>
      <c r="BK28" s="155">
        <f t="shared" si="35"/>
        <v>0.76959716358360919</v>
      </c>
      <c r="BL28" s="155">
        <f t="shared" si="35"/>
        <v>1.2547637696830467</v>
      </c>
      <c r="BM28" s="155">
        <f t="shared" si="35"/>
        <v>0.83106031853421181</v>
      </c>
      <c r="BN28" s="155">
        <f t="shared" si="35"/>
        <v>2.4317178006520326</v>
      </c>
      <c r="BO28" s="155">
        <f t="shared" si="35"/>
        <v>0.76959716358360919</v>
      </c>
      <c r="BP28" s="155">
        <f t="shared" si="35"/>
        <v>0.76959716358360919</v>
      </c>
      <c r="BQ28" s="155">
        <f t="shared" si="36"/>
        <v>1.5843108983543628</v>
      </c>
      <c r="BR28" s="155">
        <f t="shared" si="36"/>
        <v>1.0193729634892497</v>
      </c>
      <c r="BS28" s="155">
        <f t="shared" si="36"/>
        <v>0.12488789995282022</v>
      </c>
      <c r="BT28" s="155">
        <f t="shared" si="36"/>
        <v>0.64274767357917406</v>
      </c>
      <c r="BU28" s="155">
        <f t="shared" si="36"/>
        <v>1.6784672208318818</v>
      </c>
      <c r="BV28" s="155">
        <f t="shared" si="36"/>
        <v>0.76959716358360919</v>
      </c>
      <c r="BW28" s="155">
        <f t="shared" si="36"/>
        <v>0.76959716358360919</v>
      </c>
      <c r="BX28" s="155">
        <f t="shared" si="36"/>
        <v>0.76959716358360919</v>
      </c>
      <c r="BY28" s="155">
        <f t="shared" si="36"/>
        <v>0.76959716358360919</v>
      </c>
      <c r="BZ28" s="155">
        <f t="shared" si="36"/>
        <v>0.76959716358360919</v>
      </c>
    </row>
    <row r="29" spans="1:78" x14ac:dyDescent="0.3">
      <c r="A29" s="85" t="s">
        <v>9</v>
      </c>
      <c r="B29" s="3"/>
      <c r="C29" s="119"/>
      <c r="D29" s="82"/>
      <c r="E29" s="82"/>
      <c r="F29" s="214"/>
      <c r="G29" s="47"/>
      <c r="H29" s="214"/>
      <c r="I29" s="214"/>
      <c r="J29" s="214"/>
      <c r="K29" s="47"/>
      <c r="L29" s="214"/>
      <c r="M29" s="47"/>
      <c r="N29" s="223"/>
      <c r="O29" s="113" t="s">
        <v>210</v>
      </c>
      <c r="P29" s="82"/>
      <c r="Q29" s="47"/>
      <c r="R29" s="226"/>
      <c r="S29" s="47"/>
      <c r="T29" s="47"/>
      <c r="U29" s="230"/>
      <c r="V29" s="47"/>
      <c r="W29" s="47"/>
      <c r="X29" s="214"/>
      <c r="Y29" s="214"/>
      <c r="Z29" s="214"/>
      <c r="AA29" s="262" t="s">
        <v>202</v>
      </c>
      <c r="AB29" s="214"/>
      <c r="AC29" s="263" t="s">
        <v>205</v>
      </c>
      <c r="AD29" s="141"/>
      <c r="AE29" s="47"/>
      <c r="AF29" s="214"/>
      <c r="AG29"/>
      <c r="AH29"/>
      <c r="AI29"/>
      <c r="AJ29"/>
      <c r="AL29" s="182"/>
      <c r="AM29" s="182"/>
      <c r="AN29" s="182"/>
      <c r="AO29" s="182"/>
      <c r="AP29" s="182"/>
      <c r="AQ29" s="182"/>
      <c r="AR29" s="182"/>
      <c r="AS29" s="182"/>
      <c r="AT29" t="s">
        <v>9</v>
      </c>
      <c r="AW29" s="155"/>
      <c r="AX29" s="155"/>
      <c r="AY29" s="155"/>
      <c r="AZ29" s="155"/>
      <c r="BA29" s="155"/>
      <c r="BB29" s="155"/>
      <c r="BC29" s="155"/>
      <c r="BD29" s="155"/>
      <c r="BE29" s="155"/>
      <c r="BF29" s="155"/>
      <c r="BG29" s="155"/>
      <c r="BH29" s="155"/>
      <c r="BI29" s="155"/>
      <c r="BJ29" s="155"/>
      <c r="BK29" s="155"/>
      <c r="BL29" s="155"/>
      <c r="BM29" s="155"/>
      <c r="BN29" s="155"/>
      <c r="BO29" s="155"/>
      <c r="BP29" s="155"/>
      <c r="BQ29" s="155"/>
      <c r="BR29" s="155"/>
      <c r="BS29" s="155"/>
      <c r="BT29" s="155"/>
      <c r="BU29" s="155"/>
      <c r="BV29" s="155"/>
      <c r="BW29" s="155"/>
      <c r="BX29" s="155"/>
      <c r="BY29" s="155"/>
    </row>
    <row r="30" spans="1:78" x14ac:dyDescent="0.3">
      <c r="A30" s="111"/>
      <c r="B30" s="3"/>
      <c r="C30" s="119"/>
      <c r="D30" s="47"/>
      <c r="E30" s="47"/>
      <c r="F30" s="263" t="s">
        <v>218</v>
      </c>
      <c r="G30" s="47"/>
      <c r="H30" s="214"/>
      <c r="I30" s="214"/>
      <c r="J30" s="214"/>
      <c r="K30" s="47"/>
      <c r="L30" s="214"/>
      <c r="M30" s="47"/>
      <c r="N30" s="214"/>
      <c r="O30" s="113" t="s">
        <v>209</v>
      </c>
      <c r="P30" s="114" t="s">
        <v>217</v>
      </c>
      <c r="Q30" s="47"/>
      <c r="R30" s="226"/>
      <c r="S30" s="149" t="s">
        <v>187</v>
      </c>
      <c r="T30" s="47"/>
      <c r="U30" s="230"/>
      <c r="V30" s="47"/>
      <c r="W30" s="47"/>
      <c r="X30" s="214"/>
      <c r="Y30" s="214"/>
      <c r="Z30" s="263" t="s">
        <v>200</v>
      </c>
      <c r="AA30" s="214"/>
      <c r="AB30" s="214"/>
      <c r="AC30" s="214"/>
      <c r="AD30" s="264" t="s">
        <v>206</v>
      </c>
      <c r="AE30" s="47"/>
      <c r="AF30" s="214"/>
      <c r="AG30"/>
      <c r="AH30"/>
      <c r="AI30"/>
      <c r="AJ30"/>
      <c r="AL30" s="182"/>
      <c r="AM30" s="182"/>
      <c r="AN30" s="182"/>
      <c r="AO30" s="182"/>
      <c r="AP30" s="182"/>
      <c r="AQ30" s="182"/>
      <c r="AR30" s="182"/>
      <c r="AS30" s="182"/>
      <c r="AW30" s="155"/>
      <c r="AX30" s="155"/>
      <c r="AY30" s="155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5"/>
      <c r="BK30" s="155"/>
      <c r="BL30" s="155"/>
      <c r="BM30" s="155"/>
      <c r="BN30" s="155"/>
      <c r="BO30" s="155"/>
      <c r="BP30" s="155"/>
      <c r="BQ30" s="155"/>
      <c r="BR30" s="155"/>
      <c r="BS30" s="155"/>
      <c r="BT30" s="155"/>
      <c r="BU30" s="155"/>
      <c r="BV30" s="155"/>
      <c r="BW30" s="155"/>
      <c r="BX30" s="155"/>
      <c r="BY30" s="155"/>
    </row>
    <row r="31" spans="1:78" x14ac:dyDescent="0.3">
      <c r="A31" s="85"/>
      <c r="B31" s="3"/>
      <c r="C31" s="119"/>
      <c r="D31" s="47"/>
      <c r="E31" s="47"/>
      <c r="F31" s="214"/>
      <c r="G31" s="47"/>
      <c r="H31" s="214"/>
      <c r="I31" s="214"/>
      <c r="J31" s="214"/>
      <c r="K31" s="218"/>
      <c r="L31" s="214"/>
      <c r="M31" s="47"/>
      <c r="N31" s="214"/>
      <c r="O31" s="47"/>
      <c r="P31" s="47"/>
      <c r="Q31" s="47"/>
      <c r="R31" s="226"/>
      <c r="S31" s="47"/>
      <c r="T31" s="47"/>
      <c r="U31" s="230"/>
      <c r="V31" s="47"/>
      <c r="W31" s="47"/>
      <c r="X31" s="214"/>
      <c r="Y31" s="263" t="s">
        <v>198</v>
      </c>
      <c r="Z31" s="214"/>
      <c r="AA31" s="214"/>
      <c r="AB31" s="214"/>
      <c r="AC31" s="214"/>
      <c r="AD31" s="141"/>
      <c r="AE31" s="47"/>
      <c r="AF31" s="214"/>
      <c r="AG31"/>
      <c r="AH31"/>
      <c r="AI31"/>
      <c r="AJ31"/>
      <c r="AW31" s="155"/>
      <c r="AX31" s="155"/>
      <c r="AY31" s="155"/>
      <c r="AZ31" s="155"/>
      <c r="BA31" s="155"/>
      <c r="BB31" s="155"/>
      <c r="BC31" s="155"/>
      <c r="BD31" s="155"/>
      <c r="BE31" s="155"/>
      <c r="BF31" s="155"/>
      <c r="BG31" s="155"/>
      <c r="BH31" s="155"/>
      <c r="BI31" s="155"/>
      <c r="BJ31" s="155"/>
      <c r="BK31" s="155"/>
      <c r="BL31" s="155"/>
      <c r="BM31" s="155"/>
      <c r="BN31" s="155"/>
      <c r="BO31" s="155"/>
      <c r="BP31" s="155"/>
      <c r="BQ31" s="155"/>
      <c r="BR31" s="155"/>
      <c r="BS31" s="155"/>
      <c r="BT31" s="155"/>
      <c r="BU31" s="155"/>
      <c r="BV31" s="155"/>
      <c r="BW31" s="155"/>
      <c r="BX31" s="155"/>
      <c r="BY31" s="155"/>
    </row>
    <row r="32" spans="1:78" x14ac:dyDescent="0.3">
      <c r="A32" s="85"/>
      <c r="B32" s="29"/>
      <c r="C32" s="119"/>
      <c r="D32" s="47"/>
      <c r="E32" s="47"/>
      <c r="F32" s="214"/>
      <c r="G32" s="47"/>
      <c r="H32" s="214"/>
      <c r="I32" s="214"/>
      <c r="J32" s="214"/>
      <c r="K32" s="47"/>
      <c r="L32" s="214"/>
      <c r="M32" s="47"/>
      <c r="N32" s="214"/>
      <c r="O32" s="47"/>
      <c r="P32" s="47"/>
      <c r="Q32" s="47"/>
      <c r="R32" s="226"/>
      <c r="S32" s="47"/>
      <c r="T32" s="47"/>
      <c r="U32" s="230"/>
      <c r="V32" s="47"/>
      <c r="W32" s="47"/>
      <c r="X32" s="214"/>
      <c r="Y32" s="214"/>
      <c r="Z32" s="214"/>
      <c r="AA32" s="214"/>
      <c r="AB32" s="214"/>
      <c r="AC32" s="214"/>
      <c r="AD32" s="141"/>
      <c r="AE32" s="47"/>
      <c r="AF32" s="214"/>
      <c r="AG32"/>
      <c r="AH32"/>
      <c r="AI32"/>
      <c r="AJ32"/>
      <c r="AW32" s="155"/>
      <c r="AX32" s="155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  <c r="BK32" s="155"/>
      <c r="BL32" s="155"/>
      <c r="BM32" s="155"/>
      <c r="BN32" s="155"/>
      <c r="BO32" s="155"/>
      <c r="BP32" s="155"/>
      <c r="BQ32" s="155"/>
      <c r="BR32" s="155"/>
      <c r="BS32" s="155"/>
      <c r="BT32" s="155"/>
      <c r="BU32" s="155"/>
      <c r="BV32" s="155"/>
      <c r="BW32" s="155"/>
      <c r="BX32" s="155"/>
      <c r="BY32" s="155"/>
    </row>
    <row r="33" spans="1:78" x14ac:dyDescent="0.3">
      <c r="A33" s="85" t="s">
        <v>106</v>
      </c>
      <c r="B33" s="3"/>
      <c r="C33" s="82">
        <f>C12+C24+C25+C28</f>
        <v>38</v>
      </c>
      <c r="D33" s="82">
        <f t="shared" ref="D33:AF33" si="37">D12+D24+D25+D28</f>
        <v>4</v>
      </c>
      <c r="E33" s="82">
        <f t="shared" si="37"/>
        <v>42</v>
      </c>
      <c r="F33" s="82">
        <f t="shared" si="37"/>
        <v>0</v>
      </c>
      <c r="G33" s="82">
        <f t="shared" si="37"/>
        <v>41</v>
      </c>
      <c r="H33" s="82">
        <f t="shared" si="37"/>
        <v>0</v>
      </c>
      <c r="I33" s="82">
        <f t="shared" si="37"/>
        <v>70</v>
      </c>
      <c r="J33" s="82">
        <f t="shared" si="37"/>
        <v>4</v>
      </c>
      <c r="K33" s="82">
        <f t="shared" si="37"/>
        <v>29.75</v>
      </c>
      <c r="L33" s="82">
        <f t="shared" si="37"/>
        <v>32</v>
      </c>
      <c r="M33" s="82">
        <f t="shared" si="37"/>
        <v>15</v>
      </c>
      <c r="N33" s="82">
        <f t="shared" si="37"/>
        <v>7</v>
      </c>
      <c r="O33" s="82">
        <f t="shared" si="37"/>
        <v>10</v>
      </c>
      <c r="P33" s="82">
        <f t="shared" si="37"/>
        <v>33.666666666666664</v>
      </c>
      <c r="Q33" s="82">
        <f t="shared" si="37"/>
        <v>30</v>
      </c>
      <c r="R33" s="82">
        <f t="shared" si="37"/>
        <v>51</v>
      </c>
      <c r="S33" s="82">
        <f t="shared" si="37"/>
        <v>36</v>
      </c>
      <c r="T33" s="82">
        <f t="shared" si="37"/>
        <v>68</v>
      </c>
      <c r="U33" s="82">
        <f t="shared" si="37"/>
        <v>2</v>
      </c>
      <c r="V33" s="82">
        <f t="shared" si="37"/>
        <v>5</v>
      </c>
      <c r="W33" s="82">
        <f t="shared" si="37"/>
        <v>50</v>
      </c>
      <c r="X33" s="82">
        <f t="shared" si="37"/>
        <v>46</v>
      </c>
      <c r="Y33" s="82">
        <f t="shared" si="37"/>
        <v>19</v>
      </c>
      <c r="Z33" s="82">
        <f t="shared" si="37"/>
        <v>40</v>
      </c>
      <c r="AA33" s="82">
        <f t="shared" si="37"/>
        <v>52</v>
      </c>
      <c r="AB33" s="82">
        <f t="shared" si="37"/>
        <v>35</v>
      </c>
      <c r="AC33" s="82">
        <f t="shared" si="37"/>
        <v>2</v>
      </c>
      <c r="AD33" s="82">
        <f t="shared" si="37"/>
        <v>9</v>
      </c>
      <c r="AE33" s="82">
        <f t="shared" si="37"/>
        <v>25</v>
      </c>
      <c r="AF33" s="82">
        <f t="shared" si="37"/>
        <v>50</v>
      </c>
      <c r="AG33"/>
      <c r="AH33"/>
      <c r="AI33"/>
      <c r="AJ33"/>
      <c r="AL33" s="182">
        <f>AVERAGE($B33:$AD33)</f>
        <v>27.550595238095241</v>
      </c>
      <c r="AM33" s="182">
        <f>AVERAGE($B33:$AD33)</f>
        <v>27.550595238095241</v>
      </c>
      <c r="AN33" s="182">
        <f>STDEV(B33:AD33)</f>
        <v>21.104254969599602</v>
      </c>
      <c r="AO33" s="182">
        <f>$AL33-2*$AN33</f>
        <v>-14.657914701103962</v>
      </c>
      <c r="AP33" s="182">
        <f>$AL33-2*$AN33</f>
        <v>-14.657914701103962</v>
      </c>
      <c r="AQ33" s="182">
        <f>$AL33+2*$AN33</f>
        <v>69.759105177294444</v>
      </c>
      <c r="AR33" s="182">
        <f>$AL33+2*$AN33</f>
        <v>69.759105177294444</v>
      </c>
      <c r="AS33" s="182"/>
      <c r="AT33" s="202" t="s">
        <v>105</v>
      </c>
      <c r="AW33" s="155">
        <f t="shared" ref="AW33:BZ33" si="38">ABS((C33-$AL33)/$AN33)</f>
        <v>0.4951326060529968</v>
      </c>
      <c r="AX33" s="155">
        <f t="shared" si="38"/>
        <v>1.1159169215885403</v>
      </c>
      <c r="AY33" s="155">
        <f t="shared" si="38"/>
        <v>0.68466784459905994</v>
      </c>
      <c r="AZ33" s="155">
        <f t="shared" si="38"/>
        <v>1.3054521601346034</v>
      </c>
      <c r="BA33" s="155">
        <f t="shared" si="38"/>
        <v>0.63728403496254415</v>
      </c>
      <c r="BB33" s="155">
        <f t="shared" si="38"/>
        <v>1.3054521601346034</v>
      </c>
      <c r="BC33" s="155">
        <f t="shared" si="38"/>
        <v>2.0114145144215021</v>
      </c>
      <c r="BD33" s="155">
        <f t="shared" si="38"/>
        <v>1.1159169215885403</v>
      </c>
      <c r="BE33" s="155">
        <f t="shared" si="38"/>
        <v>0.10421617655174147</v>
      </c>
      <c r="BF33" s="155">
        <f t="shared" si="38"/>
        <v>0.21082974823390199</v>
      </c>
      <c r="BG33" s="155">
        <f t="shared" si="38"/>
        <v>0.59469501558686655</v>
      </c>
      <c r="BH33" s="155">
        <f t="shared" si="38"/>
        <v>0.97376549267899293</v>
      </c>
      <c r="BI33" s="155">
        <f t="shared" si="38"/>
        <v>0.83161406376944558</v>
      </c>
      <c r="BJ33" s="155">
        <f t="shared" si="38"/>
        <v>0.28980276429476154</v>
      </c>
      <c r="BK33" s="155">
        <f t="shared" si="38"/>
        <v>0.11606212896087041</v>
      </c>
      <c r="BL33" s="155">
        <f t="shared" si="38"/>
        <v>1.1111221313277022</v>
      </c>
      <c r="BM33" s="155">
        <f t="shared" si="38"/>
        <v>0.40036498677996518</v>
      </c>
      <c r="BN33" s="155">
        <f t="shared" si="38"/>
        <v>1.9166468951484708</v>
      </c>
      <c r="BO33" s="155">
        <f t="shared" si="38"/>
        <v>1.2106845408615718</v>
      </c>
      <c r="BP33" s="155">
        <f t="shared" si="38"/>
        <v>1.0685331119520245</v>
      </c>
      <c r="BQ33" s="155">
        <f t="shared" si="38"/>
        <v>1.0637383216911864</v>
      </c>
      <c r="BR33" s="155">
        <f t="shared" si="38"/>
        <v>0.87420308314512318</v>
      </c>
      <c r="BS33" s="155">
        <f t="shared" si="38"/>
        <v>0.40515977704080336</v>
      </c>
      <c r="BT33" s="155">
        <f t="shared" si="38"/>
        <v>0.58990022532602837</v>
      </c>
      <c r="BU33" s="155">
        <f t="shared" si="38"/>
        <v>1.158505940964218</v>
      </c>
      <c r="BV33" s="155">
        <f t="shared" si="38"/>
        <v>0.3529811771434494</v>
      </c>
      <c r="BW33" s="155">
        <f t="shared" si="38"/>
        <v>1.2106845408615718</v>
      </c>
      <c r="BX33" s="155">
        <f t="shared" si="38"/>
        <v>0.87899787340596136</v>
      </c>
      <c r="BY33" s="155">
        <f t="shared" si="38"/>
        <v>0.12085691922170858</v>
      </c>
      <c r="BZ33" s="155">
        <f t="shared" si="38"/>
        <v>1.0637383216911864</v>
      </c>
    </row>
    <row r="34" spans="1:78" x14ac:dyDescent="0.3">
      <c r="A34" s="85"/>
      <c r="B34" s="29"/>
      <c r="C34" s="47"/>
      <c r="D34" s="47"/>
      <c r="E34" s="47"/>
      <c r="F34" s="214"/>
      <c r="G34" s="47"/>
      <c r="H34" s="214"/>
      <c r="I34" s="214"/>
      <c r="J34" s="214"/>
      <c r="K34" s="47"/>
      <c r="L34" s="214"/>
      <c r="M34" s="47"/>
      <c r="N34" s="214"/>
      <c r="O34" s="47"/>
      <c r="P34" s="47"/>
      <c r="Q34" s="47"/>
      <c r="R34" s="226"/>
      <c r="S34" s="47"/>
      <c r="T34" s="47"/>
      <c r="U34" s="230"/>
      <c r="V34" s="47"/>
      <c r="W34" s="47"/>
      <c r="X34" s="214"/>
      <c r="Y34" s="214"/>
      <c r="Z34" s="214"/>
      <c r="AA34" s="214"/>
      <c r="AB34" s="214"/>
      <c r="AC34" s="214"/>
      <c r="AD34" s="141"/>
      <c r="AE34" s="47"/>
      <c r="AF34" s="214"/>
      <c r="AG34"/>
      <c r="AH34"/>
      <c r="AI34"/>
      <c r="AJ34"/>
    </row>
    <row r="35" spans="1:78" x14ac:dyDescent="0.3">
      <c r="A35" s="98"/>
      <c r="B35" s="29"/>
      <c r="C35" s="47"/>
      <c r="D35" s="47"/>
      <c r="E35" s="47"/>
      <c r="F35" s="214"/>
      <c r="G35" s="47"/>
      <c r="H35" s="214"/>
      <c r="I35" s="214"/>
      <c r="J35" s="214"/>
      <c r="K35" s="39"/>
      <c r="L35" s="214"/>
      <c r="M35" s="47"/>
      <c r="N35" s="214"/>
      <c r="O35" s="47"/>
      <c r="P35" s="47"/>
      <c r="Q35" s="47"/>
      <c r="R35" s="226"/>
      <c r="S35" s="47"/>
      <c r="T35" s="47"/>
      <c r="U35" s="230"/>
      <c r="V35" s="47"/>
      <c r="W35" s="47"/>
      <c r="X35" s="214"/>
      <c r="Y35" s="214"/>
      <c r="Z35" s="214"/>
      <c r="AA35" s="214"/>
      <c r="AB35" s="214"/>
      <c r="AC35" s="214"/>
      <c r="AD35" s="141"/>
      <c r="AE35" s="47"/>
      <c r="AF35" s="214"/>
      <c r="AG35"/>
      <c r="AH35"/>
      <c r="AI35"/>
      <c r="AJ35"/>
    </row>
    <row r="36" spans="1:78" ht="12.9" thickBot="1" x14ac:dyDescent="0.35">
      <c r="A36" s="84" t="s">
        <v>10</v>
      </c>
      <c r="B36" s="29"/>
      <c r="C36" s="47"/>
      <c r="D36" s="47"/>
      <c r="E36" s="47"/>
      <c r="F36" s="214"/>
      <c r="G36" s="47"/>
      <c r="H36" s="214"/>
      <c r="I36" s="214"/>
      <c r="J36" s="214"/>
      <c r="K36" s="47"/>
      <c r="L36" s="214"/>
      <c r="M36" s="47"/>
      <c r="N36" s="214"/>
      <c r="O36" s="47"/>
      <c r="P36" s="47"/>
      <c r="Q36" s="47"/>
      <c r="R36" s="226"/>
      <c r="S36" s="47"/>
      <c r="T36" s="47"/>
      <c r="U36" s="230"/>
      <c r="V36" s="47"/>
      <c r="W36" s="47"/>
      <c r="X36" s="214"/>
      <c r="Y36" s="214"/>
      <c r="Z36" s="214"/>
      <c r="AA36" s="214"/>
      <c r="AB36" s="214"/>
      <c r="AC36" s="214"/>
      <c r="AD36" s="141"/>
      <c r="AE36" s="47"/>
      <c r="AF36" s="214"/>
      <c r="AG36"/>
      <c r="AH36"/>
      <c r="AI36"/>
      <c r="AJ36"/>
      <c r="AT36" t="s">
        <v>117</v>
      </c>
      <c r="AW36" s="156">
        <f>SUM(AW12:AW33)</f>
        <v>7.5494874561501222</v>
      </c>
      <c r="AX36" s="156">
        <f t="shared" ref="AX36:BV36" si="39">SUM(AX12:AX33)</f>
        <v>6.9221993920593512</v>
      </c>
      <c r="AY36" s="156">
        <f t="shared" si="39"/>
        <v>8.0342165319421426</v>
      </c>
      <c r="AZ36" s="156">
        <f t="shared" si="39"/>
        <v>10.238330908106315</v>
      </c>
      <c r="BA36" s="156">
        <f t="shared" si="39"/>
        <v>6.5624064000540869</v>
      </c>
      <c r="BB36" s="156">
        <f t="shared" si="39"/>
        <v>8.4712652728236133</v>
      </c>
      <c r="BC36" s="156">
        <f t="shared" ref="BC36" si="40">SUM(BC12:BC33)</f>
        <v>13.546859449306162</v>
      </c>
      <c r="BD36" s="156">
        <f t="shared" si="39"/>
        <v>7.5645900994268027</v>
      </c>
      <c r="BE36" s="156">
        <f t="shared" si="39"/>
        <v>10.476024724910726</v>
      </c>
      <c r="BF36" s="156">
        <f t="shared" si="39"/>
        <v>6.9678036048836756</v>
      </c>
      <c r="BG36" s="156">
        <f t="shared" si="39"/>
        <v>7.7936389018963448</v>
      </c>
      <c r="BH36" s="156">
        <f t="shared" si="39"/>
        <v>5.8995369275493763</v>
      </c>
      <c r="BI36" s="156">
        <f t="shared" si="39"/>
        <v>6.4777134404307706</v>
      </c>
      <c r="BJ36" s="156">
        <f t="shared" si="39"/>
        <v>7.3160915677869145</v>
      </c>
      <c r="BK36" s="156">
        <f t="shared" si="39"/>
        <v>15.076628287769703</v>
      </c>
      <c r="BL36" s="156">
        <f t="shared" si="39"/>
        <v>7.4003238750496898</v>
      </c>
      <c r="BM36" s="156">
        <f>SUM(BM12:BM33)</f>
        <v>8.635287280778968</v>
      </c>
      <c r="BN36" s="156">
        <f>SUM(BN12:BN33)</f>
        <v>9.8357563271316995</v>
      </c>
      <c r="BO36" s="156">
        <f t="shared" si="39"/>
        <v>15.650980893402219</v>
      </c>
      <c r="BP36" s="156">
        <f t="shared" si="39"/>
        <v>19.183701801779858</v>
      </c>
      <c r="BQ36" s="156">
        <f t="shared" si="39"/>
        <v>7.7043329822086877</v>
      </c>
      <c r="BR36" s="156">
        <f t="shared" si="39"/>
        <v>12.285689425502309</v>
      </c>
      <c r="BS36" s="156">
        <f t="shared" si="39"/>
        <v>11.199419016017346</v>
      </c>
      <c r="BT36" s="156">
        <f t="shared" si="39"/>
        <v>11.343394559557655</v>
      </c>
      <c r="BU36" s="156">
        <f t="shared" si="39"/>
        <v>8.8721816471612733</v>
      </c>
      <c r="BV36" s="156">
        <f t="shared" si="39"/>
        <v>11.012070763602349</v>
      </c>
      <c r="BW36" s="156">
        <f t="shared" ref="BW36:BY36" si="41">SUM(BW12:BW33)</f>
        <v>8.5577698023395339</v>
      </c>
      <c r="BX36" s="156">
        <f t="shared" si="41"/>
        <v>10.676213960869235</v>
      </c>
      <c r="BY36" s="156">
        <f t="shared" si="41"/>
        <v>6.9892774142301315</v>
      </c>
      <c r="BZ36" s="156">
        <f t="shared" ref="BZ36" si="42">SUM(BZ12:BZ33)</f>
        <v>12.462108825517637</v>
      </c>
    </row>
    <row r="37" spans="1:78" ht="12.9" thickTop="1" x14ac:dyDescent="0.3">
      <c r="A37" s="84" t="s">
        <v>11</v>
      </c>
      <c r="B37" s="29"/>
      <c r="C37" s="47"/>
      <c r="D37" s="47"/>
      <c r="E37" s="47"/>
      <c r="F37" s="214"/>
      <c r="G37" s="47"/>
      <c r="H37" s="214"/>
      <c r="I37" s="214"/>
      <c r="J37" s="214"/>
      <c r="K37" s="47"/>
      <c r="L37" s="214"/>
      <c r="M37" s="47"/>
      <c r="N37" s="214"/>
      <c r="O37" s="47"/>
      <c r="P37" s="47"/>
      <c r="Q37" s="47"/>
      <c r="R37" s="226"/>
      <c r="S37" s="47"/>
      <c r="T37" s="47"/>
      <c r="U37" s="230"/>
      <c r="V37" s="47"/>
      <c r="W37" s="47"/>
      <c r="X37" s="214"/>
      <c r="Y37" s="214"/>
      <c r="Z37" s="214"/>
      <c r="AA37" s="214"/>
      <c r="AB37" s="214"/>
      <c r="AC37" s="214"/>
      <c r="AD37" s="141"/>
      <c r="AE37" s="47"/>
      <c r="AF37" s="214"/>
      <c r="AG37"/>
      <c r="AH37"/>
      <c r="AI37"/>
      <c r="AJ37"/>
    </row>
    <row r="38" spans="1:78" x14ac:dyDescent="0.3">
      <c r="A38" s="98" t="s">
        <v>12</v>
      </c>
      <c r="B38" s="3"/>
      <c r="C38" s="47"/>
      <c r="D38" s="47"/>
      <c r="E38" s="47"/>
      <c r="F38" s="214"/>
      <c r="G38" s="47"/>
      <c r="H38" s="214"/>
      <c r="I38" s="214"/>
      <c r="J38" s="214"/>
      <c r="K38" s="47"/>
      <c r="L38" s="214"/>
      <c r="M38" s="47"/>
      <c r="N38" s="214"/>
      <c r="O38" s="47"/>
      <c r="P38" s="47"/>
      <c r="Q38" s="47"/>
      <c r="R38" s="226"/>
      <c r="S38" s="47"/>
      <c r="T38" s="47"/>
      <c r="U38" s="230"/>
      <c r="V38" s="47"/>
      <c r="W38" s="47"/>
      <c r="X38" s="214"/>
      <c r="Y38" s="214"/>
      <c r="Z38" s="214"/>
      <c r="AA38" s="214"/>
      <c r="AB38" s="214"/>
      <c r="AC38" s="214"/>
      <c r="AD38" s="249" t="s">
        <v>93</v>
      </c>
      <c r="AE38" s="47"/>
      <c r="AF38" s="230"/>
      <c r="AG38"/>
      <c r="AH38"/>
      <c r="AI38"/>
      <c r="AJ38"/>
    </row>
    <row r="39" spans="1:78" x14ac:dyDescent="0.3">
      <c r="A39" s="98" t="s">
        <v>13</v>
      </c>
      <c r="B39" s="22"/>
      <c r="C39" s="47"/>
      <c r="D39" s="47"/>
      <c r="E39" s="47"/>
      <c r="F39" s="214"/>
      <c r="G39" s="47"/>
      <c r="H39" s="214"/>
      <c r="I39" s="214"/>
      <c r="J39" s="214"/>
      <c r="K39" s="47"/>
      <c r="L39" s="214"/>
      <c r="M39" s="47"/>
      <c r="N39" s="214"/>
      <c r="O39" s="47"/>
      <c r="P39" s="47"/>
      <c r="Q39" s="47"/>
      <c r="R39" s="226"/>
      <c r="S39" s="47"/>
      <c r="T39" s="47"/>
      <c r="U39" s="230"/>
      <c r="V39" s="47"/>
      <c r="W39" s="47"/>
      <c r="X39" s="214"/>
      <c r="Y39" s="214"/>
      <c r="Z39" s="214"/>
      <c r="AA39" s="214"/>
      <c r="AB39" s="214"/>
      <c r="AC39" s="214"/>
      <c r="AD39" s="141"/>
      <c r="AE39" s="47"/>
      <c r="AF39" s="230"/>
      <c r="AG39"/>
      <c r="AH39"/>
      <c r="AI39"/>
      <c r="AJ39"/>
    </row>
    <row r="40" spans="1:78" x14ac:dyDescent="0.3">
      <c r="A40" s="98" t="s">
        <v>14</v>
      </c>
      <c r="B40" s="22"/>
      <c r="C40" s="47"/>
      <c r="D40" s="47"/>
      <c r="E40" s="47"/>
      <c r="F40" s="214"/>
      <c r="G40" s="47"/>
      <c r="H40" s="214"/>
      <c r="I40" s="214"/>
      <c r="J40" s="214"/>
      <c r="K40" s="47"/>
      <c r="L40" s="214"/>
      <c r="M40" s="47"/>
      <c r="N40" s="214"/>
      <c r="O40" s="47"/>
      <c r="P40" s="47"/>
      <c r="Q40" s="47"/>
      <c r="R40" s="226"/>
      <c r="S40" s="47"/>
      <c r="T40" s="47"/>
      <c r="U40" s="230"/>
      <c r="V40" s="47"/>
      <c r="W40" s="47"/>
      <c r="X40" s="214"/>
      <c r="Y40" s="214"/>
      <c r="Z40" s="214"/>
      <c r="AA40" s="214"/>
      <c r="AB40" s="214"/>
      <c r="AC40" s="214"/>
      <c r="AD40" s="249" t="s">
        <v>93</v>
      </c>
      <c r="AE40" s="47"/>
      <c r="AF40" s="230"/>
      <c r="AG40"/>
      <c r="AH40"/>
      <c r="AI40"/>
      <c r="AJ40"/>
    </row>
    <row r="41" spans="1:78" x14ac:dyDescent="0.3">
      <c r="A41" s="98" t="s">
        <v>15</v>
      </c>
      <c r="B41" s="3"/>
      <c r="C41" s="47"/>
      <c r="D41" s="47"/>
      <c r="E41" s="47"/>
      <c r="F41" s="214"/>
      <c r="G41" s="47"/>
      <c r="H41" s="214"/>
      <c r="I41" s="214"/>
      <c r="J41" s="214"/>
      <c r="K41" s="112" t="s">
        <v>167</v>
      </c>
      <c r="L41" s="214"/>
      <c r="M41" s="47"/>
      <c r="N41" s="214" t="s">
        <v>93</v>
      </c>
      <c r="O41" s="47"/>
      <c r="P41" s="47"/>
      <c r="Q41" s="47"/>
      <c r="R41" s="226"/>
      <c r="S41" s="47"/>
      <c r="T41" s="47"/>
      <c r="U41" s="230"/>
      <c r="V41" s="47"/>
      <c r="W41" s="47"/>
      <c r="X41" s="214"/>
      <c r="Y41" s="214"/>
      <c r="Z41" s="214"/>
      <c r="AA41" s="214"/>
      <c r="AB41" s="214"/>
      <c r="AC41" s="214"/>
      <c r="AD41" s="141"/>
      <c r="AE41" s="47"/>
      <c r="AF41" s="230"/>
      <c r="AG41"/>
      <c r="AH41"/>
      <c r="AI41"/>
      <c r="AJ41"/>
    </row>
    <row r="42" spans="1:78" x14ac:dyDescent="0.3">
      <c r="A42" s="98" t="s">
        <v>16</v>
      </c>
      <c r="B42" s="3"/>
      <c r="C42" s="47"/>
      <c r="D42" s="47"/>
      <c r="E42" s="47"/>
      <c r="F42" s="214"/>
      <c r="G42" s="47"/>
      <c r="H42" s="214"/>
      <c r="I42" s="214"/>
      <c r="J42" s="214"/>
      <c r="K42" s="111"/>
      <c r="L42" s="214"/>
      <c r="M42" s="47"/>
      <c r="N42" s="214"/>
      <c r="O42" s="47"/>
      <c r="P42" s="47"/>
      <c r="Q42" s="47"/>
      <c r="R42" s="226"/>
      <c r="S42" s="47"/>
      <c r="T42" s="47"/>
      <c r="U42" s="230"/>
      <c r="V42" s="47"/>
      <c r="W42" s="47"/>
      <c r="X42" s="214"/>
      <c r="Y42" s="214"/>
      <c r="Z42" s="214"/>
      <c r="AA42" s="214"/>
      <c r="AB42" s="214"/>
      <c r="AC42" s="214"/>
      <c r="AD42" s="141"/>
      <c r="AE42" s="47"/>
      <c r="AF42" s="230"/>
      <c r="AG42"/>
      <c r="AH42"/>
      <c r="AI42"/>
      <c r="AJ42"/>
    </row>
    <row r="43" spans="1:78" x14ac:dyDescent="0.3">
      <c r="A43" s="98" t="s">
        <v>17</v>
      </c>
      <c r="B43" s="3"/>
      <c r="C43" s="47"/>
      <c r="D43" s="47"/>
      <c r="E43" s="47"/>
      <c r="F43" s="214"/>
      <c r="G43" s="47"/>
      <c r="H43" s="214"/>
      <c r="I43" s="214"/>
      <c r="J43" s="214"/>
      <c r="K43" s="111"/>
      <c r="L43" s="214"/>
      <c r="M43" s="47"/>
      <c r="N43" s="214"/>
      <c r="O43" s="47"/>
      <c r="P43" s="47"/>
      <c r="Q43" s="47"/>
      <c r="R43" s="226"/>
      <c r="S43" s="47"/>
      <c r="T43" s="47"/>
      <c r="U43" s="230"/>
      <c r="V43" s="47"/>
      <c r="W43" s="47"/>
      <c r="X43" s="214"/>
      <c r="Y43" s="214"/>
      <c r="Z43" s="214"/>
      <c r="AA43" s="214"/>
      <c r="AB43" s="214"/>
      <c r="AC43" s="214"/>
      <c r="AD43" s="141"/>
      <c r="AE43" s="47"/>
      <c r="AF43" s="230"/>
      <c r="AG43"/>
      <c r="AH43"/>
      <c r="AI43"/>
      <c r="AJ43"/>
    </row>
    <row r="44" spans="1:78" x14ac:dyDescent="0.3">
      <c r="A44" s="98" t="s">
        <v>18</v>
      </c>
      <c r="B44" s="3"/>
      <c r="C44" s="47"/>
      <c r="D44" s="47"/>
      <c r="E44" s="47"/>
      <c r="F44" s="214"/>
      <c r="G44" s="47"/>
      <c r="H44" s="214"/>
      <c r="I44" s="214"/>
      <c r="J44" s="214"/>
      <c r="K44" s="112" t="s">
        <v>167</v>
      </c>
      <c r="L44" s="214"/>
      <c r="M44" s="47"/>
      <c r="N44" s="214"/>
      <c r="O44" s="47"/>
      <c r="P44" s="47"/>
      <c r="Q44" s="47"/>
      <c r="R44" s="226"/>
      <c r="S44" s="47"/>
      <c r="T44" s="47"/>
      <c r="U44" s="230"/>
      <c r="V44" s="47"/>
      <c r="W44" s="47"/>
      <c r="X44" s="214"/>
      <c r="Y44" s="214"/>
      <c r="Z44" s="214"/>
      <c r="AA44" s="214"/>
      <c r="AB44" s="214"/>
      <c r="AC44" s="214"/>
      <c r="AD44" s="249" t="s">
        <v>93</v>
      </c>
      <c r="AE44" s="47"/>
      <c r="AF44" s="230"/>
      <c r="AG44"/>
      <c r="AH44"/>
      <c r="AI44"/>
      <c r="AJ44"/>
    </row>
    <row r="45" spans="1:78" x14ac:dyDescent="0.3">
      <c r="A45" s="98" t="s">
        <v>19</v>
      </c>
      <c r="B45" s="3"/>
      <c r="C45" s="47"/>
      <c r="D45" s="47"/>
      <c r="E45" s="47"/>
      <c r="F45" s="214"/>
      <c r="G45" s="47"/>
      <c r="H45" s="214"/>
      <c r="I45" s="214"/>
      <c r="J45" s="214" t="s">
        <v>115</v>
      </c>
      <c r="K45" s="112" t="s">
        <v>167</v>
      </c>
      <c r="L45" s="214"/>
      <c r="M45" s="47"/>
      <c r="N45" s="214" t="s">
        <v>93</v>
      </c>
      <c r="O45" s="47"/>
      <c r="P45" s="47"/>
      <c r="Q45" s="47"/>
      <c r="R45" s="226"/>
      <c r="S45" s="198" t="s">
        <v>110</v>
      </c>
      <c r="T45" s="198"/>
      <c r="U45" s="230"/>
      <c r="V45" s="47"/>
      <c r="W45" s="47"/>
      <c r="X45" s="214"/>
      <c r="Y45" s="214"/>
      <c r="Z45" s="214"/>
      <c r="AA45" s="214"/>
      <c r="AB45" s="214"/>
      <c r="AC45" s="214"/>
      <c r="AD45" s="141"/>
      <c r="AE45" s="47"/>
      <c r="AF45" s="230"/>
      <c r="AG45"/>
      <c r="AH45"/>
      <c r="AI45"/>
      <c r="AJ45"/>
    </row>
    <row r="46" spans="1:78" x14ac:dyDescent="0.3">
      <c r="A46" s="98" t="s">
        <v>20</v>
      </c>
      <c r="B46" s="3"/>
      <c r="C46" s="47"/>
      <c r="D46" s="47"/>
      <c r="E46" s="47"/>
      <c r="F46" s="214"/>
      <c r="G46" s="47"/>
      <c r="H46" s="214"/>
      <c r="I46" s="214"/>
      <c r="J46" s="214"/>
      <c r="K46" s="111"/>
      <c r="L46" s="214"/>
      <c r="M46" s="47"/>
      <c r="N46" s="214"/>
      <c r="O46" s="47"/>
      <c r="P46" s="47"/>
      <c r="Q46" s="47"/>
      <c r="R46" s="226"/>
      <c r="S46" s="47"/>
      <c r="T46" s="47"/>
      <c r="U46" s="230"/>
      <c r="V46" s="47"/>
      <c r="W46" s="47"/>
      <c r="X46" s="214"/>
      <c r="Y46" s="214"/>
      <c r="Z46" s="214"/>
      <c r="AA46" s="214"/>
      <c r="AB46" s="214"/>
      <c r="AC46" s="214"/>
      <c r="AD46" s="141"/>
      <c r="AE46" s="47"/>
      <c r="AF46" s="230"/>
      <c r="AG46"/>
      <c r="AH46"/>
      <c r="AI46"/>
      <c r="AJ46"/>
    </row>
    <row r="47" spans="1:78" x14ac:dyDescent="0.3">
      <c r="A47" s="98" t="s">
        <v>21</v>
      </c>
      <c r="B47" s="3"/>
      <c r="C47" s="47"/>
      <c r="D47" s="47"/>
      <c r="E47" s="47"/>
      <c r="F47" s="214"/>
      <c r="G47" s="47"/>
      <c r="H47" s="214"/>
      <c r="I47" s="214"/>
      <c r="J47" s="214"/>
      <c r="K47" s="111"/>
      <c r="L47" s="214"/>
      <c r="M47" s="47"/>
      <c r="N47" s="214"/>
      <c r="O47" s="47"/>
      <c r="P47" s="47"/>
      <c r="Q47" s="47"/>
      <c r="R47" s="226"/>
      <c r="S47" s="47"/>
      <c r="T47" s="47"/>
      <c r="U47" s="230"/>
      <c r="V47" s="47"/>
      <c r="W47" s="47"/>
      <c r="X47" s="214"/>
      <c r="Y47" s="214"/>
      <c r="Z47" s="214"/>
      <c r="AA47" s="214"/>
      <c r="AB47" s="214"/>
      <c r="AC47" s="214"/>
      <c r="AD47" s="141"/>
      <c r="AE47" s="47"/>
      <c r="AF47" s="230"/>
      <c r="AG47"/>
      <c r="AH47"/>
      <c r="AI47"/>
      <c r="AJ47"/>
    </row>
    <row r="48" spans="1:78" x14ac:dyDescent="0.3">
      <c r="A48" s="98" t="s">
        <v>22</v>
      </c>
      <c r="B48" s="3"/>
      <c r="C48" s="119"/>
      <c r="D48" s="47"/>
      <c r="E48" s="47"/>
      <c r="F48" s="214"/>
      <c r="G48" s="47"/>
      <c r="H48" s="214"/>
      <c r="I48" s="214"/>
      <c r="J48" s="214"/>
      <c r="K48" s="111"/>
      <c r="L48" s="214"/>
      <c r="M48" s="47"/>
      <c r="N48" s="214"/>
      <c r="O48" s="47"/>
      <c r="P48" s="47"/>
      <c r="Q48" s="47"/>
      <c r="R48" s="226"/>
      <c r="S48" s="47"/>
      <c r="T48" s="47"/>
      <c r="U48" s="230"/>
      <c r="V48" s="47"/>
      <c r="W48" s="47"/>
      <c r="X48" s="214"/>
      <c r="Y48" s="214"/>
      <c r="Z48" s="214"/>
      <c r="AA48" s="214"/>
      <c r="AB48" s="214"/>
      <c r="AC48" s="214"/>
      <c r="AD48" s="249" t="s">
        <v>93</v>
      </c>
      <c r="AE48" s="47"/>
      <c r="AF48" s="230"/>
      <c r="AG48"/>
      <c r="AH48"/>
      <c r="AI48"/>
      <c r="AJ48"/>
    </row>
    <row r="49" spans="1:52" x14ac:dyDescent="0.3">
      <c r="A49" s="98" t="s">
        <v>23</v>
      </c>
      <c r="B49" s="3"/>
      <c r="C49" s="119"/>
      <c r="D49" s="47"/>
      <c r="E49" s="47"/>
      <c r="F49" s="214"/>
      <c r="G49" s="47"/>
      <c r="H49" s="214"/>
      <c r="I49" s="214"/>
      <c r="J49" s="214"/>
      <c r="K49" s="111"/>
      <c r="L49" s="214"/>
      <c r="M49" s="47"/>
      <c r="N49" s="214"/>
      <c r="O49" s="47"/>
      <c r="P49" s="47"/>
      <c r="Q49" s="47"/>
      <c r="R49" s="226"/>
      <c r="S49" s="47"/>
      <c r="T49" s="47"/>
      <c r="U49" s="230"/>
      <c r="V49" s="47"/>
      <c r="W49" s="47"/>
      <c r="X49" s="214"/>
      <c r="Y49" s="214"/>
      <c r="Z49" s="214"/>
      <c r="AA49" s="214"/>
      <c r="AB49" s="214"/>
      <c r="AC49" s="214"/>
      <c r="AD49" s="141"/>
      <c r="AE49" s="47"/>
      <c r="AF49" s="230"/>
      <c r="AG49"/>
      <c r="AH49"/>
      <c r="AI49"/>
      <c r="AJ49"/>
    </row>
    <row r="50" spans="1:52" x14ac:dyDescent="0.3">
      <c r="A50" s="98" t="s">
        <v>24</v>
      </c>
      <c r="B50" s="3"/>
      <c r="C50" s="119"/>
      <c r="D50" s="47"/>
      <c r="E50" s="47"/>
      <c r="F50" s="214"/>
      <c r="G50" s="47"/>
      <c r="H50" s="214"/>
      <c r="I50" s="214"/>
      <c r="J50" s="214"/>
      <c r="K50" s="111"/>
      <c r="L50" s="214"/>
      <c r="M50" s="47"/>
      <c r="N50" s="214"/>
      <c r="O50" s="47"/>
      <c r="P50" s="47"/>
      <c r="Q50" s="47"/>
      <c r="R50" s="226"/>
      <c r="S50" s="47"/>
      <c r="T50" s="47"/>
      <c r="U50" s="230"/>
      <c r="V50" s="47"/>
      <c r="W50" s="47"/>
      <c r="X50" s="214"/>
      <c r="Y50" s="214"/>
      <c r="Z50" s="214"/>
      <c r="AA50" s="214"/>
      <c r="AB50" s="214"/>
      <c r="AC50" s="214"/>
      <c r="AD50" s="141"/>
      <c r="AE50" s="47"/>
      <c r="AF50" s="230"/>
      <c r="AG50"/>
      <c r="AH50"/>
      <c r="AI50"/>
      <c r="AJ50"/>
    </row>
    <row r="51" spans="1:52" x14ac:dyDescent="0.3">
      <c r="A51" s="98" t="s">
        <v>25</v>
      </c>
      <c r="B51" s="3"/>
      <c r="C51" s="119"/>
      <c r="D51" s="47"/>
      <c r="E51" s="47"/>
      <c r="F51" s="214"/>
      <c r="G51" s="47"/>
      <c r="H51" s="214"/>
      <c r="I51" s="214"/>
      <c r="J51" s="214"/>
      <c r="K51" s="111"/>
      <c r="L51" s="214"/>
      <c r="M51" s="47"/>
      <c r="N51" s="214"/>
      <c r="O51" s="47"/>
      <c r="P51" s="47"/>
      <c r="Q51" s="47"/>
      <c r="R51" s="226"/>
      <c r="S51" s="47"/>
      <c r="T51" s="47"/>
      <c r="U51" s="230"/>
      <c r="V51" s="47"/>
      <c r="W51" s="47"/>
      <c r="X51" s="214"/>
      <c r="Y51" s="214"/>
      <c r="Z51" s="214"/>
      <c r="AA51" s="214"/>
      <c r="AB51" s="214"/>
      <c r="AC51" s="214"/>
      <c r="AD51" s="141"/>
      <c r="AE51" s="47"/>
      <c r="AF51" s="230"/>
      <c r="AG51"/>
      <c r="AH51"/>
      <c r="AI51"/>
      <c r="AJ51"/>
    </row>
    <row r="52" spans="1:52" x14ac:dyDescent="0.3">
      <c r="A52" s="98" t="s">
        <v>26</v>
      </c>
      <c r="B52" s="3"/>
      <c r="C52" s="119"/>
      <c r="D52" s="47"/>
      <c r="E52" s="47"/>
      <c r="F52" s="214"/>
      <c r="G52" s="47"/>
      <c r="H52" s="214"/>
      <c r="I52" s="214"/>
      <c r="J52" s="214"/>
      <c r="K52" s="111"/>
      <c r="L52" s="214"/>
      <c r="M52" s="47"/>
      <c r="N52" s="214"/>
      <c r="O52" s="47"/>
      <c r="P52" s="47"/>
      <c r="Q52" s="47"/>
      <c r="R52" s="226"/>
      <c r="S52" s="47"/>
      <c r="T52" s="47"/>
      <c r="U52" s="230"/>
      <c r="V52" s="47"/>
      <c r="W52" s="47"/>
      <c r="X52" s="214"/>
      <c r="Y52" s="214"/>
      <c r="Z52" s="214"/>
      <c r="AA52" s="214"/>
      <c r="AB52" s="214"/>
      <c r="AC52" s="214"/>
      <c r="AD52" s="141"/>
      <c r="AE52" s="47"/>
      <c r="AF52" s="230"/>
      <c r="AG52"/>
      <c r="AH52"/>
      <c r="AI52"/>
      <c r="AJ52"/>
    </row>
    <row r="53" spans="1:52" x14ac:dyDescent="0.3">
      <c r="A53" s="98" t="s">
        <v>27</v>
      </c>
      <c r="B53" s="3"/>
      <c r="C53" s="119"/>
      <c r="D53" s="47"/>
      <c r="E53" s="47"/>
      <c r="F53" s="214"/>
      <c r="G53" s="47"/>
      <c r="H53" s="214"/>
      <c r="I53" s="214"/>
      <c r="J53" s="214"/>
      <c r="K53" s="111"/>
      <c r="L53" s="214"/>
      <c r="M53" s="47"/>
      <c r="N53" s="214"/>
      <c r="O53" s="47"/>
      <c r="P53" s="47"/>
      <c r="Q53" s="47"/>
      <c r="R53" s="226"/>
      <c r="S53" s="47"/>
      <c r="T53" s="47"/>
      <c r="U53" s="230" t="s">
        <v>93</v>
      </c>
      <c r="V53" s="47"/>
      <c r="W53" s="47"/>
      <c r="X53" s="214"/>
      <c r="Y53" s="214"/>
      <c r="Z53" s="214"/>
      <c r="AA53" s="214"/>
      <c r="AB53" s="214"/>
      <c r="AC53" s="214"/>
      <c r="AD53" s="141"/>
      <c r="AE53" s="47"/>
      <c r="AF53" s="230"/>
      <c r="AG53"/>
      <c r="AH53"/>
      <c r="AI53"/>
      <c r="AJ53"/>
      <c r="AZ53" s="7"/>
    </row>
    <row r="54" spans="1:52" x14ac:dyDescent="0.3">
      <c r="A54" s="98" t="s">
        <v>28</v>
      </c>
      <c r="B54" s="3"/>
      <c r="C54" s="119"/>
      <c r="D54" s="47"/>
      <c r="E54" s="47"/>
      <c r="F54" s="214"/>
      <c r="G54" s="47"/>
      <c r="H54" s="214"/>
      <c r="I54" s="214"/>
      <c r="J54" s="214"/>
      <c r="K54" s="111"/>
      <c r="L54" s="214"/>
      <c r="M54" s="47"/>
      <c r="N54" s="214" t="s">
        <v>93</v>
      </c>
      <c r="O54" s="47"/>
      <c r="P54" s="47"/>
      <c r="Q54" s="47"/>
      <c r="R54" s="226"/>
      <c r="S54" s="47"/>
      <c r="T54" s="47"/>
      <c r="U54" s="230"/>
      <c r="V54" s="47"/>
      <c r="W54" s="47"/>
      <c r="X54" s="214"/>
      <c r="Y54" s="214"/>
      <c r="Z54" s="214"/>
      <c r="AA54" s="214"/>
      <c r="AB54" s="214" t="s">
        <v>93</v>
      </c>
      <c r="AC54" s="214"/>
      <c r="AD54" s="141"/>
      <c r="AE54" s="198" t="s">
        <v>110</v>
      </c>
      <c r="AF54" s="230"/>
      <c r="AG54"/>
      <c r="AH54"/>
      <c r="AI54"/>
      <c r="AJ54"/>
    </row>
    <row r="55" spans="1:52" x14ac:dyDescent="0.3">
      <c r="A55" s="98" t="s">
        <v>29</v>
      </c>
      <c r="B55" s="3"/>
      <c r="C55" s="119"/>
      <c r="D55" s="47"/>
      <c r="E55" s="47"/>
      <c r="F55" s="214"/>
      <c r="G55" s="47"/>
      <c r="H55" s="214"/>
      <c r="I55" s="214"/>
      <c r="J55" s="214"/>
      <c r="K55" s="111"/>
      <c r="L55" s="214"/>
      <c r="M55" s="47"/>
      <c r="N55" s="214"/>
      <c r="O55" s="47"/>
      <c r="P55" s="47"/>
      <c r="Q55" s="47"/>
      <c r="R55" s="226"/>
      <c r="S55" s="47"/>
      <c r="T55" s="47"/>
      <c r="U55" s="230"/>
      <c r="V55" s="47"/>
      <c r="W55" s="47"/>
      <c r="X55" s="214"/>
      <c r="Y55" s="214"/>
      <c r="Z55" s="214"/>
      <c r="AA55" s="214"/>
      <c r="AB55" s="214"/>
      <c r="AC55" s="214"/>
      <c r="AD55" s="141"/>
      <c r="AE55" s="47"/>
      <c r="AF55" s="230"/>
      <c r="AG55"/>
      <c r="AH55"/>
      <c r="AI55"/>
      <c r="AJ55"/>
    </row>
    <row r="56" spans="1:52" x14ac:dyDescent="0.3">
      <c r="A56" s="98" t="s">
        <v>30</v>
      </c>
      <c r="B56" s="3"/>
      <c r="C56" s="119"/>
      <c r="D56" s="47"/>
      <c r="E56" s="47"/>
      <c r="F56" s="214"/>
      <c r="G56" s="47"/>
      <c r="H56" s="214"/>
      <c r="I56" s="214"/>
      <c r="J56" s="214"/>
      <c r="K56" s="112" t="s">
        <v>167</v>
      </c>
      <c r="L56" s="214"/>
      <c r="M56" s="47"/>
      <c r="N56" s="214"/>
      <c r="O56" s="47"/>
      <c r="P56" s="133"/>
      <c r="Q56" s="47"/>
      <c r="R56" s="226"/>
      <c r="S56" s="47"/>
      <c r="T56" s="47"/>
      <c r="U56" s="230"/>
      <c r="V56" s="47"/>
      <c r="W56" s="47"/>
      <c r="X56" s="214"/>
      <c r="Y56" s="214"/>
      <c r="Z56" s="214"/>
      <c r="AA56" s="214"/>
      <c r="AB56" s="214"/>
      <c r="AC56" s="214"/>
      <c r="AD56" s="141"/>
      <c r="AE56" s="47"/>
      <c r="AF56" s="230"/>
      <c r="AG56"/>
      <c r="AH56"/>
      <c r="AI56"/>
      <c r="AJ56"/>
    </row>
    <row r="57" spans="1:52" x14ac:dyDescent="0.3">
      <c r="A57" s="98"/>
      <c r="B57" s="3"/>
      <c r="C57" s="119"/>
      <c r="D57" s="47"/>
      <c r="E57" s="47"/>
      <c r="F57" s="214"/>
      <c r="G57" s="47"/>
      <c r="H57" s="214"/>
      <c r="I57" s="214"/>
      <c r="J57" s="214"/>
      <c r="K57" s="111"/>
      <c r="L57" s="214"/>
      <c r="M57" s="47"/>
      <c r="N57" s="214"/>
      <c r="O57" s="47"/>
      <c r="P57" s="112"/>
      <c r="Q57" s="47"/>
      <c r="R57" s="226"/>
      <c r="S57" s="47"/>
      <c r="T57" s="47"/>
      <c r="U57" s="230"/>
      <c r="V57" s="47"/>
      <c r="W57" s="47"/>
      <c r="X57" s="214"/>
      <c r="Y57" s="214"/>
      <c r="Z57" s="214"/>
      <c r="AA57" s="214"/>
      <c r="AB57" s="214"/>
      <c r="AC57" s="214"/>
      <c r="AD57" s="141"/>
      <c r="AE57" s="47"/>
      <c r="AF57" s="230"/>
      <c r="AG57"/>
      <c r="AH57"/>
      <c r="AI57"/>
      <c r="AJ57"/>
    </row>
    <row r="58" spans="1:52" x14ac:dyDescent="0.3">
      <c r="A58" s="85" t="s">
        <v>31</v>
      </c>
      <c r="B58" s="3"/>
      <c r="C58" s="119"/>
      <c r="D58" s="47"/>
      <c r="E58" s="47"/>
      <c r="F58" s="214"/>
      <c r="G58" s="47"/>
      <c r="H58" s="214"/>
      <c r="I58" s="214"/>
      <c r="J58" s="214"/>
      <c r="K58" s="111"/>
      <c r="L58" s="214"/>
      <c r="M58" s="47"/>
      <c r="N58" s="214"/>
      <c r="O58" s="47"/>
      <c r="P58" s="119"/>
      <c r="Q58" s="47"/>
      <c r="R58" s="226"/>
      <c r="S58" s="47"/>
      <c r="T58" s="47"/>
      <c r="U58" s="230"/>
      <c r="V58" s="47"/>
      <c r="W58" s="47"/>
      <c r="X58" s="214"/>
      <c r="Y58" s="214"/>
      <c r="Z58" s="214"/>
      <c r="AA58" s="214"/>
      <c r="AB58" s="214"/>
      <c r="AC58" s="214"/>
      <c r="AD58" s="141"/>
      <c r="AE58" s="47"/>
      <c r="AF58" s="230"/>
      <c r="AG58"/>
      <c r="AH58"/>
      <c r="AI58"/>
      <c r="AJ58"/>
    </row>
    <row r="59" spans="1:52" x14ac:dyDescent="0.3">
      <c r="A59" s="120" t="s">
        <v>164</v>
      </c>
      <c r="B59" s="3"/>
      <c r="C59" s="119"/>
      <c r="D59" s="114"/>
      <c r="E59" s="47"/>
      <c r="F59" s="214"/>
      <c r="G59" s="47"/>
      <c r="H59" s="214"/>
      <c r="I59" s="214"/>
      <c r="J59" s="214"/>
      <c r="K59" s="110" t="s">
        <v>172</v>
      </c>
      <c r="L59" s="214"/>
      <c r="M59" s="47"/>
      <c r="N59" s="214"/>
      <c r="O59" s="47"/>
      <c r="P59" s="47"/>
      <c r="Q59" s="47"/>
      <c r="R59" s="226"/>
      <c r="U59" s="230"/>
      <c r="V59" s="47"/>
      <c r="W59" s="47"/>
      <c r="X59" s="214"/>
      <c r="Y59" s="214"/>
      <c r="Z59" s="214"/>
      <c r="AA59" s="214"/>
      <c r="AB59" s="214" t="s">
        <v>93</v>
      </c>
      <c r="AC59" s="214"/>
      <c r="AD59" s="141"/>
      <c r="AE59" s="47"/>
      <c r="AF59" s="230"/>
      <c r="AG59"/>
      <c r="AH59"/>
      <c r="AI59"/>
      <c r="AJ59"/>
    </row>
    <row r="60" spans="1:52" x14ac:dyDescent="0.3">
      <c r="A60" s="85" t="s">
        <v>219</v>
      </c>
      <c r="B60" s="3"/>
      <c r="C60" s="119"/>
      <c r="D60" s="47"/>
      <c r="E60" s="47"/>
      <c r="F60" s="214"/>
      <c r="G60" s="47"/>
      <c r="H60" s="214"/>
      <c r="I60" s="214"/>
      <c r="J60" s="214"/>
      <c r="K60" s="110" t="s">
        <v>179</v>
      </c>
      <c r="L60" s="214"/>
      <c r="M60" s="47"/>
      <c r="N60" s="214"/>
      <c r="O60" s="47"/>
      <c r="P60" s="47"/>
      <c r="Q60" s="47"/>
      <c r="R60" s="226"/>
      <c r="S60" s="47" t="s">
        <v>93</v>
      </c>
      <c r="T60" s="47"/>
      <c r="U60" s="230"/>
      <c r="V60" s="47"/>
      <c r="W60" s="47"/>
      <c r="X60" s="214"/>
      <c r="Y60" s="214"/>
      <c r="Z60" s="214"/>
      <c r="AA60" s="214"/>
      <c r="AB60" s="214"/>
      <c r="AC60" s="214"/>
      <c r="AD60" s="141"/>
      <c r="AE60" s="47"/>
      <c r="AF60" s="230"/>
      <c r="AG60"/>
      <c r="AH60"/>
      <c r="AI60"/>
      <c r="AJ60"/>
    </row>
    <row r="61" spans="1:52" x14ac:dyDescent="0.3">
      <c r="A61" s="84" t="s">
        <v>32</v>
      </c>
      <c r="B61" s="3"/>
      <c r="C61" s="119"/>
      <c r="D61" s="47"/>
      <c r="E61" s="47"/>
      <c r="F61" s="214"/>
      <c r="G61" s="47"/>
      <c r="H61" s="214"/>
      <c r="I61" s="214"/>
      <c r="J61" s="214"/>
      <c r="K61" s="47"/>
      <c r="L61" s="214"/>
      <c r="M61" s="47"/>
      <c r="N61" s="214"/>
      <c r="O61" s="47"/>
      <c r="P61" s="47"/>
      <c r="Q61" s="47"/>
      <c r="R61" s="226"/>
      <c r="S61" s="47"/>
      <c r="T61" s="47"/>
      <c r="U61" s="230"/>
      <c r="V61" s="47"/>
      <c r="W61" s="47"/>
      <c r="X61" s="214"/>
      <c r="Y61" s="214"/>
      <c r="Z61" s="214"/>
      <c r="AA61" s="214"/>
      <c r="AB61" s="214"/>
      <c r="AC61" s="214"/>
      <c r="AD61" s="141"/>
      <c r="AE61" s="47"/>
      <c r="AF61" s="230"/>
      <c r="AG61"/>
      <c r="AH61"/>
      <c r="AI61"/>
      <c r="AJ61"/>
    </row>
    <row r="62" spans="1:52" x14ac:dyDescent="0.3">
      <c r="A62" s="84" t="s">
        <v>11</v>
      </c>
      <c r="B62" s="3"/>
      <c r="C62" s="119"/>
      <c r="D62" s="47"/>
      <c r="E62" s="47"/>
      <c r="F62" s="214"/>
      <c r="G62" s="47"/>
      <c r="H62" s="214"/>
      <c r="I62" s="214"/>
      <c r="J62" s="214"/>
      <c r="K62" s="47"/>
      <c r="L62" s="214"/>
      <c r="M62" s="47"/>
      <c r="N62" s="214"/>
      <c r="O62" s="47"/>
      <c r="P62" s="47"/>
      <c r="Q62" s="47"/>
      <c r="R62" s="226"/>
      <c r="S62" s="47"/>
      <c r="T62" s="47"/>
      <c r="U62" s="230"/>
      <c r="V62" s="47"/>
      <c r="W62" s="47"/>
      <c r="X62" s="214"/>
      <c r="Y62" s="214"/>
      <c r="Z62" s="214"/>
      <c r="AA62" s="214"/>
      <c r="AB62" s="214"/>
      <c r="AC62" s="214"/>
      <c r="AD62" s="141"/>
      <c r="AE62" s="47"/>
      <c r="AF62" s="230"/>
      <c r="AG62"/>
      <c r="AH62"/>
      <c r="AI62"/>
      <c r="AJ62"/>
    </row>
    <row r="63" spans="1:52" x14ac:dyDescent="0.3">
      <c r="A63" s="4" t="s">
        <v>72</v>
      </c>
      <c r="B63" s="3"/>
      <c r="C63" s="119"/>
      <c r="D63" s="47"/>
      <c r="E63" s="47"/>
      <c r="F63" s="214"/>
      <c r="G63" s="47"/>
      <c r="H63" s="214"/>
      <c r="I63" s="214"/>
      <c r="J63" s="214"/>
      <c r="K63" s="47"/>
      <c r="L63" s="214"/>
      <c r="M63" s="277"/>
      <c r="N63" s="214"/>
      <c r="O63" s="47"/>
      <c r="P63" s="47"/>
      <c r="Q63" s="47"/>
      <c r="R63" s="226"/>
      <c r="S63" s="47"/>
      <c r="T63" s="47"/>
      <c r="U63" s="230"/>
      <c r="V63" s="47"/>
      <c r="W63" s="47"/>
      <c r="X63" s="214"/>
      <c r="Y63" s="214"/>
      <c r="Z63" s="214"/>
      <c r="AA63" s="214"/>
      <c r="AB63" s="214"/>
      <c r="AC63" s="214"/>
      <c r="AD63" s="141"/>
      <c r="AE63" s="47"/>
      <c r="AF63" s="230"/>
      <c r="AG63"/>
      <c r="AH63"/>
      <c r="AI63"/>
      <c r="AJ63"/>
    </row>
    <row r="64" spans="1:52" x14ac:dyDescent="0.3">
      <c r="A64" s="4" t="s">
        <v>73</v>
      </c>
      <c r="B64" s="29"/>
      <c r="C64" s="119"/>
      <c r="D64" s="47"/>
      <c r="E64" s="47"/>
      <c r="F64" s="214"/>
      <c r="G64" s="47"/>
      <c r="H64" s="214"/>
      <c r="I64" s="214"/>
      <c r="J64" s="214"/>
      <c r="K64" s="47"/>
      <c r="L64" s="214"/>
      <c r="M64" s="275"/>
      <c r="N64" s="214"/>
      <c r="O64" s="47"/>
      <c r="P64" s="47"/>
      <c r="Q64" s="47"/>
      <c r="R64" s="226"/>
      <c r="S64" s="47"/>
      <c r="T64" s="47"/>
      <c r="U64" s="230"/>
      <c r="V64" s="47"/>
      <c r="W64" s="47"/>
      <c r="X64" s="214"/>
      <c r="Y64" s="214"/>
      <c r="Z64" s="214"/>
      <c r="AA64" s="214"/>
      <c r="AB64" s="214"/>
      <c r="AC64" s="214"/>
      <c r="AD64" s="141"/>
      <c r="AE64" s="47"/>
      <c r="AF64" s="230"/>
      <c r="AG64"/>
      <c r="AH64"/>
      <c r="AI64"/>
      <c r="AJ64"/>
    </row>
    <row r="65" spans="1:52" x14ac:dyDescent="0.3">
      <c r="A65" s="4" t="s">
        <v>70</v>
      </c>
      <c r="B65" s="22"/>
      <c r="C65" s="119"/>
      <c r="D65" s="47">
        <v>1</v>
      </c>
      <c r="E65" s="47"/>
      <c r="F65" s="214"/>
      <c r="G65" s="198" t="s">
        <v>110</v>
      </c>
      <c r="H65" s="214"/>
      <c r="I65" s="214"/>
      <c r="J65" s="214" t="s">
        <v>112</v>
      </c>
      <c r="K65" s="47"/>
      <c r="L65" s="214"/>
      <c r="M65" s="275"/>
      <c r="N65" s="214" t="s">
        <v>93</v>
      </c>
      <c r="O65" s="47"/>
      <c r="P65" s="47"/>
      <c r="Q65" s="47"/>
      <c r="R65" s="226"/>
      <c r="S65" s="47"/>
      <c r="T65" s="47"/>
      <c r="U65" s="230"/>
      <c r="V65" s="47"/>
      <c r="W65" s="47"/>
      <c r="X65" s="214">
        <v>1</v>
      </c>
      <c r="Y65" s="214"/>
      <c r="Z65" s="214"/>
      <c r="AA65" s="214"/>
      <c r="AB65" s="214"/>
      <c r="AC65" s="214" t="s">
        <v>203</v>
      </c>
      <c r="AD65" s="249" t="s">
        <v>93</v>
      </c>
      <c r="AE65" s="47"/>
      <c r="AF65" s="230" t="s">
        <v>207</v>
      </c>
      <c r="AG65"/>
      <c r="AH65"/>
      <c r="AI65"/>
      <c r="AJ65"/>
    </row>
    <row r="66" spans="1:52" x14ac:dyDescent="0.3">
      <c r="A66" s="4" t="s">
        <v>74</v>
      </c>
      <c r="B66" s="22"/>
      <c r="C66" s="119"/>
      <c r="D66" s="47"/>
      <c r="E66" s="47"/>
      <c r="F66" s="214"/>
      <c r="G66" s="47"/>
      <c r="H66" s="214"/>
      <c r="I66" s="214"/>
      <c r="J66" s="214"/>
      <c r="K66" s="47"/>
      <c r="L66" s="214"/>
      <c r="M66" s="275"/>
      <c r="N66" s="214"/>
      <c r="O66" s="47"/>
      <c r="P66" s="47"/>
      <c r="Q66" s="47"/>
      <c r="R66" s="226"/>
      <c r="S66" s="47"/>
      <c r="T66" s="47"/>
      <c r="U66" s="230"/>
      <c r="V66" s="47"/>
      <c r="W66" s="47"/>
      <c r="X66" s="214"/>
      <c r="Y66" s="214"/>
      <c r="Z66" s="214"/>
      <c r="AA66" s="214"/>
      <c r="AB66" s="214"/>
      <c r="AC66" s="214"/>
      <c r="AD66" s="141"/>
      <c r="AE66" s="47"/>
      <c r="AF66" s="230"/>
      <c r="AG66"/>
      <c r="AH66"/>
      <c r="AI66"/>
      <c r="AJ66"/>
    </row>
    <row r="67" spans="1:52" x14ac:dyDescent="0.3">
      <c r="A67" s="4" t="s">
        <v>75</v>
      </c>
      <c r="B67" s="3"/>
      <c r="C67" s="119"/>
      <c r="D67" s="47"/>
      <c r="E67" s="47"/>
      <c r="F67" s="214"/>
      <c r="G67" s="47"/>
      <c r="H67" s="214"/>
      <c r="I67" s="214"/>
      <c r="J67" s="214" t="s">
        <v>112</v>
      </c>
      <c r="K67" s="112" t="s">
        <v>167</v>
      </c>
      <c r="L67" s="214"/>
      <c r="M67" s="275"/>
      <c r="N67" s="214"/>
      <c r="O67" s="47"/>
      <c r="P67" s="47"/>
      <c r="Q67" s="47"/>
      <c r="R67" s="226"/>
      <c r="S67" s="47"/>
      <c r="T67" s="47"/>
      <c r="U67" s="230"/>
      <c r="V67" s="47"/>
      <c r="W67" s="47"/>
      <c r="X67" s="214"/>
      <c r="Y67" s="214"/>
      <c r="Z67" s="214"/>
      <c r="AA67" s="214"/>
      <c r="AB67" s="214"/>
      <c r="AC67" s="214"/>
      <c r="AD67" s="141"/>
      <c r="AE67" s="47"/>
      <c r="AF67" s="230"/>
      <c r="AG67"/>
      <c r="AH67"/>
      <c r="AI67"/>
      <c r="AJ67"/>
    </row>
    <row r="68" spans="1:52" x14ac:dyDescent="0.3">
      <c r="A68" s="98" t="s">
        <v>33</v>
      </c>
      <c r="B68" s="3"/>
      <c r="C68" s="119"/>
      <c r="D68" s="47"/>
      <c r="E68" s="47"/>
      <c r="F68" s="214"/>
      <c r="G68" s="47"/>
      <c r="H68" s="214"/>
      <c r="I68" s="214"/>
      <c r="J68" s="214"/>
      <c r="K68" s="111"/>
      <c r="L68" s="214"/>
      <c r="M68" s="275"/>
      <c r="N68" s="214"/>
      <c r="O68" s="47"/>
      <c r="P68" s="47"/>
      <c r="Q68" s="47"/>
      <c r="R68" s="226"/>
      <c r="S68" s="47"/>
      <c r="T68" s="47"/>
      <c r="U68" s="230"/>
      <c r="V68" s="47"/>
      <c r="W68" s="47"/>
      <c r="X68" s="214"/>
      <c r="Y68" s="214"/>
      <c r="Z68" s="214"/>
      <c r="AA68" s="214"/>
      <c r="AB68" s="214"/>
      <c r="AC68" s="214"/>
      <c r="AD68" s="141"/>
      <c r="AE68" s="47"/>
      <c r="AF68" s="230"/>
      <c r="AG68"/>
      <c r="AH68"/>
      <c r="AI68"/>
      <c r="AJ68"/>
    </row>
    <row r="69" spans="1:52" x14ac:dyDescent="0.3">
      <c r="A69" s="4" t="s">
        <v>71</v>
      </c>
      <c r="B69" s="3"/>
      <c r="C69" s="119"/>
      <c r="D69" s="47">
        <v>1</v>
      </c>
      <c r="E69" s="47"/>
      <c r="F69" s="214"/>
      <c r="G69" s="198" t="s">
        <v>110</v>
      </c>
      <c r="H69" s="214"/>
      <c r="I69" s="214"/>
      <c r="J69" s="214"/>
      <c r="K69" s="112" t="s">
        <v>167</v>
      </c>
      <c r="L69" s="216" t="s">
        <v>110</v>
      </c>
      <c r="M69" s="275"/>
      <c r="N69" s="214"/>
      <c r="O69" s="47"/>
      <c r="P69" s="47"/>
      <c r="Q69" s="47"/>
      <c r="R69" s="226"/>
      <c r="S69" s="47"/>
      <c r="T69" s="47"/>
      <c r="U69" s="230"/>
      <c r="V69" s="112" t="s">
        <v>193</v>
      </c>
      <c r="W69" s="47"/>
      <c r="X69" s="214">
        <v>1</v>
      </c>
      <c r="Y69" s="214"/>
      <c r="Z69" s="214"/>
      <c r="AA69" s="214"/>
      <c r="AB69" s="214"/>
      <c r="AC69" s="214"/>
      <c r="AD69" s="141"/>
      <c r="AE69" s="47"/>
      <c r="AF69" s="230"/>
      <c r="AG69"/>
      <c r="AH69"/>
      <c r="AI69"/>
      <c r="AJ69"/>
      <c r="AL69" s="3"/>
      <c r="AM69" s="3"/>
      <c r="AY69" s="7"/>
      <c r="AZ69" s="7"/>
    </row>
    <row r="70" spans="1:52" x14ac:dyDescent="0.3">
      <c r="A70" s="4" t="s">
        <v>76</v>
      </c>
      <c r="B70" s="3"/>
      <c r="C70" s="119"/>
      <c r="D70" s="47"/>
      <c r="E70" s="47"/>
      <c r="F70" s="214"/>
      <c r="G70" s="47"/>
      <c r="H70" s="214"/>
      <c r="I70" s="214"/>
      <c r="J70" s="214" t="s">
        <v>113</v>
      </c>
      <c r="K70" s="111"/>
      <c r="L70" s="214"/>
      <c r="M70" s="275"/>
      <c r="N70" s="214"/>
      <c r="O70" s="47"/>
      <c r="P70" s="47"/>
      <c r="Q70" s="47"/>
      <c r="R70" s="226"/>
      <c r="S70" s="47"/>
      <c r="T70" s="47"/>
      <c r="U70" s="230"/>
      <c r="V70" s="47"/>
      <c r="W70" s="47"/>
      <c r="X70" s="214"/>
      <c r="Y70" s="214"/>
      <c r="Z70" s="214"/>
      <c r="AA70" s="214"/>
      <c r="AB70" s="214"/>
      <c r="AC70" s="214"/>
      <c r="AD70" s="141"/>
      <c r="AE70" s="47"/>
      <c r="AF70" s="230"/>
      <c r="AG70"/>
      <c r="AH70"/>
      <c r="AI70"/>
      <c r="AJ70"/>
      <c r="AL70" s="3"/>
      <c r="AM70" s="3"/>
    </row>
    <row r="71" spans="1:52" x14ac:dyDescent="0.3">
      <c r="A71" s="4" t="s">
        <v>77</v>
      </c>
      <c r="B71" s="3"/>
      <c r="C71" s="119"/>
      <c r="D71" s="47"/>
      <c r="E71" s="47"/>
      <c r="F71" s="214"/>
      <c r="G71" s="47"/>
      <c r="H71" s="214"/>
      <c r="I71" s="214"/>
      <c r="J71" s="214"/>
      <c r="K71" s="112" t="s">
        <v>167</v>
      </c>
      <c r="L71" s="214"/>
      <c r="M71" s="277"/>
      <c r="N71" s="214" t="s">
        <v>93</v>
      </c>
      <c r="O71" s="47" t="s">
        <v>93</v>
      </c>
      <c r="P71" s="47"/>
      <c r="Q71" s="47"/>
      <c r="R71" s="226"/>
      <c r="S71" s="47"/>
      <c r="T71" s="47"/>
      <c r="U71" s="230"/>
      <c r="V71" s="112" t="s">
        <v>192</v>
      </c>
      <c r="W71" s="47"/>
      <c r="X71" s="214">
        <v>1</v>
      </c>
      <c r="Y71" s="214"/>
      <c r="Z71" s="214"/>
      <c r="AA71" s="214"/>
      <c r="AB71" s="214"/>
      <c r="AC71" s="214"/>
      <c r="AD71" s="141"/>
      <c r="AE71" s="47"/>
      <c r="AF71" s="230"/>
      <c r="AG71"/>
      <c r="AH71"/>
      <c r="AI71"/>
      <c r="AJ71"/>
      <c r="AL71" s="3"/>
      <c r="AM71" s="3"/>
    </row>
    <row r="72" spans="1:52" x14ac:dyDescent="0.3">
      <c r="A72" s="4" t="s">
        <v>78</v>
      </c>
      <c r="B72" s="3"/>
      <c r="C72" s="119"/>
      <c r="D72" s="47"/>
      <c r="E72" s="47"/>
      <c r="F72" s="214"/>
      <c r="G72" s="47"/>
      <c r="H72" s="214"/>
      <c r="I72" s="214"/>
      <c r="J72" s="214"/>
      <c r="K72" s="111"/>
      <c r="L72" s="214"/>
      <c r="M72" s="275"/>
      <c r="N72" s="214" t="s">
        <v>93</v>
      </c>
      <c r="O72" s="47"/>
      <c r="P72" s="47"/>
      <c r="Q72" s="47"/>
      <c r="R72" s="226"/>
      <c r="S72" s="47"/>
      <c r="T72" s="47"/>
      <c r="U72" s="230"/>
      <c r="V72" s="47"/>
      <c r="W72" s="47"/>
      <c r="X72" s="214"/>
      <c r="Y72" s="214"/>
      <c r="Z72" s="214"/>
      <c r="AA72" s="214"/>
      <c r="AB72" s="214"/>
      <c r="AC72" s="214"/>
      <c r="AD72" s="249" t="s">
        <v>93</v>
      </c>
      <c r="AE72" s="47"/>
      <c r="AF72" s="230"/>
      <c r="AG72"/>
      <c r="AH72"/>
      <c r="AI72"/>
      <c r="AJ72"/>
      <c r="AL72" s="3"/>
      <c r="AM72" s="3"/>
    </row>
    <row r="73" spans="1:52" x14ac:dyDescent="0.3">
      <c r="A73" s="4" t="s">
        <v>79</v>
      </c>
      <c r="B73" s="3"/>
      <c r="C73" s="119"/>
      <c r="D73" s="47"/>
      <c r="E73" s="47"/>
      <c r="F73" s="214"/>
      <c r="G73" s="47"/>
      <c r="H73" s="214"/>
      <c r="I73" s="214"/>
      <c r="J73" s="214"/>
      <c r="K73" s="111"/>
      <c r="L73" s="214"/>
      <c r="M73" s="275"/>
      <c r="N73" s="214"/>
      <c r="O73" s="47"/>
      <c r="P73" s="47"/>
      <c r="Q73" s="47"/>
      <c r="R73" s="226"/>
      <c r="S73" s="47"/>
      <c r="T73" s="47"/>
      <c r="U73" s="230"/>
      <c r="V73" s="47"/>
      <c r="W73" s="47"/>
      <c r="X73" s="214"/>
      <c r="Y73" s="214"/>
      <c r="Z73" s="214"/>
      <c r="AA73" s="214"/>
      <c r="AB73" s="214"/>
      <c r="AC73" s="214"/>
      <c r="AD73" s="141"/>
      <c r="AE73" s="47"/>
      <c r="AF73" s="230"/>
      <c r="AG73"/>
      <c r="AH73"/>
      <c r="AI73"/>
      <c r="AJ73"/>
      <c r="AL73" s="3"/>
      <c r="AM73" s="3"/>
    </row>
    <row r="74" spans="1:52" x14ac:dyDescent="0.3">
      <c r="A74" s="4" t="s">
        <v>80</v>
      </c>
      <c r="B74" s="3"/>
      <c r="C74" s="119"/>
      <c r="D74" s="47"/>
      <c r="E74" s="47"/>
      <c r="F74" s="214"/>
      <c r="G74" s="47"/>
      <c r="H74" s="214"/>
      <c r="I74" s="214"/>
      <c r="J74" s="214"/>
      <c r="K74" s="112" t="s">
        <v>167</v>
      </c>
      <c r="L74" s="214"/>
      <c r="M74" s="275"/>
      <c r="N74" s="214"/>
      <c r="O74" s="47"/>
      <c r="P74" s="47"/>
      <c r="Q74" s="47"/>
      <c r="R74" s="226"/>
      <c r="S74" s="47"/>
      <c r="T74" s="47"/>
      <c r="U74" s="230"/>
      <c r="V74" s="47"/>
      <c r="W74" s="47"/>
      <c r="X74" s="214"/>
      <c r="Y74" s="214"/>
      <c r="Z74" s="214"/>
      <c r="AA74" s="214"/>
      <c r="AB74" s="214"/>
      <c r="AC74" s="214"/>
      <c r="AD74" s="141"/>
      <c r="AE74" s="47"/>
      <c r="AF74" s="230"/>
      <c r="AG74"/>
      <c r="AH74"/>
      <c r="AI74"/>
      <c r="AJ74"/>
    </row>
    <row r="75" spans="1:52" x14ac:dyDescent="0.3">
      <c r="A75" s="4" t="s">
        <v>81</v>
      </c>
      <c r="B75" s="3"/>
      <c r="C75" s="119"/>
      <c r="D75" s="47"/>
      <c r="E75" s="47"/>
      <c r="F75" s="214"/>
      <c r="G75" s="47"/>
      <c r="H75" s="214"/>
      <c r="I75" s="214"/>
      <c r="J75" s="214"/>
      <c r="K75" s="111"/>
      <c r="L75" s="214"/>
      <c r="M75" s="275"/>
      <c r="N75" s="214"/>
      <c r="O75" s="47"/>
      <c r="P75" s="47"/>
      <c r="Q75" s="47"/>
      <c r="R75" s="226"/>
      <c r="S75" s="47"/>
      <c r="T75" s="47"/>
      <c r="U75" s="230"/>
      <c r="V75" s="47"/>
      <c r="W75" s="47"/>
      <c r="X75" s="214"/>
      <c r="Y75" s="214"/>
      <c r="Z75" s="214"/>
      <c r="AA75" s="214"/>
      <c r="AB75" s="214"/>
      <c r="AC75" s="214"/>
      <c r="AD75" s="141"/>
      <c r="AE75" s="47"/>
      <c r="AF75" s="230"/>
      <c r="AG75"/>
      <c r="AH75"/>
      <c r="AI75"/>
      <c r="AJ75"/>
    </row>
    <row r="76" spans="1:52" x14ac:dyDescent="0.3">
      <c r="A76" s="4" t="s">
        <v>82</v>
      </c>
      <c r="B76" s="3"/>
      <c r="C76" s="119"/>
      <c r="D76" s="47"/>
      <c r="E76" s="47"/>
      <c r="F76" s="214"/>
      <c r="G76" s="47"/>
      <c r="H76" s="214" t="s">
        <v>93</v>
      </c>
      <c r="I76" s="214"/>
      <c r="J76" s="214"/>
      <c r="K76" s="112" t="s">
        <v>167</v>
      </c>
      <c r="L76" s="214"/>
      <c r="M76" s="277"/>
      <c r="N76" s="214" t="s">
        <v>93</v>
      </c>
      <c r="O76" s="47"/>
      <c r="P76" s="47"/>
      <c r="Q76" s="47"/>
      <c r="R76" s="226"/>
      <c r="S76" s="47"/>
      <c r="T76" s="47"/>
      <c r="U76" s="230"/>
      <c r="V76" s="47"/>
      <c r="W76" s="47">
        <v>3</v>
      </c>
      <c r="X76" s="214"/>
      <c r="Y76" s="214" t="s">
        <v>93</v>
      </c>
      <c r="Z76" s="214"/>
      <c r="AA76" s="214"/>
      <c r="AB76" s="214" t="s">
        <v>93</v>
      </c>
      <c r="AC76" s="214"/>
      <c r="AD76" s="141"/>
      <c r="AE76" s="47"/>
      <c r="AF76" s="230"/>
      <c r="AG76"/>
      <c r="AH76"/>
      <c r="AI76"/>
      <c r="AJ76"/>
      <c r="AV76" s="7"/>
      <c r="AW76" s="7"/>
      <c r="AY76" s="7"/>
    </row>
    <row r="77" spans="1:52" x14ac:dyDescent="0.3">
      <c r="A77" s="4" t="s">
        <v>83</v>
      </c>
      <c r="B77" s="3"/>
      <c r="C77" s="119"/>
      <c r="D77" s="47"/>
      <c r="E77" s="47"/>
      <c r="F77" s="214"/>
      <c r="G77" s="47"/>
      <c r="H77" s="214"/>
      <c r="I77" s="214"/>
      <c r="J77" s="214"/>
      <c r="K77" s="111"/>
      <c r="L77" s="214"/>
      <c r="M77" s="275"/>
      <c r="N77" s="214"/>
      <c r="O77" s="47"/>
      <c r="P77" s="47"/>
      <c r="Q77" s="47"/>
      <c r="R77" s="226"/>
      <c r="S77" s="47"/>
      <c r="T77" s="47"/>
      <c r="U77" s="230"/>
      <c r="V77" s="47"/>
      <c r="W77" s="47"/>
      <c r="X77" s="214"/>
      <c r="Y77" s="214"/>
      <c r="Z77" s="214"/>
      <c r="AA77" s="214"/>
      <c r="AB77" s="214"/>
      <c r="AC77" s="214"/>
      <c r="AD77" s="141"/>
      <c r="AE77" s="47"/>
      <c r="AF77" s="230"/>
      <c r="AG77"/>
      <c r="AH77"/>
      <c r="AI77"/>
      <c r="AJ77"/>
      <c r="AV77" s="7"/>
      <c r="AW77" s="7"/>
    </row>
    <row r="78" spans="1:52" x14ac:dyDescent="0.3">
      <c r="A78" s="4" t="s">
        <v>84</v>
      </c>
      <c r="B78" s="3"/>
      <c r="C78" s="119"/>
      <c r="D78" s="47"/>
      <c r="E78" s="47"/>
      <c r="F78" s="214"/>
      <c r="G78" s="47"/>
      <c r="H78" s="214"/>
      <c r="I78" s="214"/>
      <c r="J78" s="214"/>
      <c r="K78" s="111"/>
      <c r="L78" s="214"/>
      <c r="M78" s="275"/>
      <c r="N78" s="214"/>
      <c r="O78" s="47"/>
      <c r="P78" s="47"/>
      <c r="Q78" s="47"/>
      <c r="R78" s="226"/>
      <c r="S78" s="47"/>
      <c r="T78" s="47"/>
      <c r="U78" s="230"/>
      <c r="V78" s="47"/>
      <c r="W78" s="47"/>
      <c r="X78" s="214"/>
      <c r="Y78" s="214"/>
      <c r="Z78" s="214"/>
      <c r="AA78" s="214"/>
      <c r="AB78" s="214"/>
      <c r="AC78" s="214"/>
      <c r="AD78" s="141"/>
      <c r="AE78" s="47"/>
      <c r="AF78" s="230"/>
      <c r="AG78" s="5"/>
      <c r="AH78" s="5"/>
      <c r="AI78" s="5"/>
      <c r="AJ78" s="5"/>
      <c r="AZ78" s="7"/>
    </row>
    <row r="79" spans="1:52" x14ac:dyDescent="0.3">
      <c r="A79" s="4" t="s">
        <v>85</v>
      </c>
      <c r="B79" s="3"/>
      <c r="C79" s="119"/>
      <c r="D79" s="47"/>
      <c r="E79" s="47"/>
      <c r="F79" s="214"/>
      <c r="G79" s="47"/>
      <c r="H79" s="214"/>
      <c r="I79" s="214"/>
      <c r="J79" s="214"/>
      <c r="K79" s="111"/>
      <c r="L79" s="214"/>
      <c r="M79" s="275"/>
      <c r="N79" s="214"/>
      <c r="O79" s="47"/>
      <c r="P79" s="47"/>
      <c r="Q79" s="47"/>
      <c r="R79" s="226"/>
      <c r="S79" s="47"/>
      <c r="T79" s="47"/>
      <c r="U79" s="230"/>
      <c r="V79" s="47"/>
      <c r="W79" s="47"/>
      <c r="X79" s="214"/>
      <c r="Y79" s="214"/>
      <c r="Z79" s="214"/>
      <c r="AA79" s="214"/>
      <c r="AB79" s="214"/>
      <c r="AC79" s="214"/>
      <c r="AD79" s="141"/>
      <c r="AE79" s="47"/>
      <c r="AF79" s="230"/>
      <c r="AG79"/>
      <c r="AH79"/>
      <c r="AI79"/>
      <c r="AJ79"/>
    </row>
    <row r="80" spans="1:52" x14ac:dyDescent="0.3">
      <c r="A80" s="4" t="s">
        <v>86</v>
      </c>
      <c r="B80" s="3"/>
      <c r="C80" s="119"/>
      <c r="D80" s="47"/>
      <c r="E80" s="47"/>
      <c r="F80" s="214"/>
      <c r="G80" s="47"/>
      <c r="H80" s="214"/>
      <c r="I80" s="214"/>
      <c r="J80" s="214"/>
      <c r="K80" s="111"/>
      <c r="L80" s="214"/>
      <c r="M80" s="275"/>
      <c r="N80" s="214"/>
      <c r="O80" s="47"/>
      <c r="P80" s="47"/>
      <c r="Q80" s="47"/>
      <c r="R80" s="226"/>
      <c r="S80" s="47"/>
      <c r="T80" s="47"/>
      <c r="U80" s="230"/>
      <c r="V80" s="47"/>
      <c r="W80" s="47"/>
      <c r="X80" s="214"/>
      <c r="Y80" s="214"/>
      <c r="Z80" s="214"/>
      <c r="AA80" s="214"/>
      <c r="AB80" s="214"/>
      <c r="AC80" s="214"/>
      <c r="AD80" s="141"/>
      <c r="AE80" s="47"/>
      <c r="AF80" s="230"/>
      <c r="AG80"/>
      <c r="AH80"/>
      <c r="AI80"/>
      <c r="AJ80"/>
    </row>
    <row r="81" spans="1:52" x14ac:dyDescent="0.3">
      <c r="A81" s="4" t="s">
        <v>87</v>
      </c>
      <c r="B81" s="3"/>
      <c r="C81" s="119"/>
      <c r="D81" s="47"/>
      <c r="E81" s="47"/>
      <c r="F81" s="214"/>
      <c r="G81" s="47"/>
      <c r="H81" s="214"/>
      <c r="I81" s="214"/>
      <c r="J81" s="214"/>
      <c r="K81" s="111"/>
      <c r="L81" s="214"/>
      <c r="M81" s="275"/>
      <c r="N81" s="214"/>
      <c r="O81" s="47"/>
      <c r="P81" s="47"/>
      <c r="Q81" s="47"/>
      <c r="R81" s="226"/>
      <c r="S81" s="47"/>
      <c r="T81" s="47"/>
      <c r="U81" s="230"/>
      <c r="V81" s="47"/>
      <c r="W81" s="47"/>
      <c r="X81" s="214"/>
      <c r="Y81" s="214"/>
      <c r="Z81" s="214"/>
      <c r="AA81" s="214"/>
      <c r="AB81" s="214"/>
      <c r="AC81" s="214"/>
      <c r="AD81" s="141"/>
      <c r="AE81" s="47"/>
      <c r="AF81" s="230"/>
      <c r="AG81"/>
      <c r="AH81"/>
      <c r="AI81"/>
      <c r="AJ81"/>
    </row>
    <row r="82" spans="1:52" x14ac:dyDescent="0.3">
      <c r="A82" s="4" t="s">
        <v>88</v>
      </c>
      <c r="B82" s="3"/>
      <c r="C82" s="119"/>
      <c r="D82" s="47"/>
      <c r="E82" s="47"/>
      <c r="F82" s="214"/>
      <c r="G82" s="47"/>
      <c r="H82" s="214"/>
      <c r="I82" s="214"/>
      <c r="J82" s="214"/>
      <c r="K82" s="112" t="s">
        <v>167</v>
      </c>
      <c r="L82" s="214"/>
      <c r="M82" s="275"/>
      <c r="N82" s="214" t="s">
        <v>93</v>
      </c>
      <c r="O82" s="47"/>
      <c r="P82" s="47"/>
      <c r="Q82" s="47"/>
      <c r="R82" s="226"/>
      <c r="S82" s="47"/>
      <c r="T82" s="47"/>
      <c r="U82" s="230"/>
      <c r="V82" s="47"/>
      <c r="W82" s="47"/>
      <c r="X82" s="214"/>
      <c r="Y82" s="214"/>
      <c r="Z82" s="214"/>
      <c r="AA82" s="214"/>
      <c r="AB82" s="214"/>
      <c r="AC82" s="214"/>
      <c r="AD82" s="141"/>
      <c r="AE82" s="47"/>
      <c r="AF82" s="230"/>
      <c r="AG82"/>
      <c r="AH82"/>
      <c r="AI82"/>
      <c r="AJ82"/>
      <c r="AW82" s="7"/>
      <c r="AZ82" s="7"/>
    </row>
    <row r="83" spans="1:52" x14ac:dyDescent="0.3">
      <c r="A83" s="4" t="s">
        <v>89</v>
      </c>
      <c r="B83" s="3"/>
      <c r="C83" s="119"/>
      <c r="D83" s="47"/>
      <c r="E83" s="47"/>
      <c r="F83" s="214"/>
      <c r="G83" s="47"/>
      <c r="H83" s="214"/>
      <c r="I83" s="214"/>
      <c r="J83" s="214"/>
      <c r="K83" s="47"/>
      <c r="L83" s="214"/>
      <c r="M83" s="275"/>
      <c r="N83" s="214"/>
      <c r="O83" s="47"/>
      <c r="P83" s="47"/>
      <c r="Q83" s="47"/>
      <c r="R83" s="226"/>
      <c r="S83" s="47"/>
      <c r="T83" s="47"/>
      <c r="U83" s="230"/>
      <c r="V83" s="47"/>
      <c r="W83" s="47"/>
      <c r="X83" s="214"/>
      <c r="Y83" s="214"/>
      <c r="Z83" s="214"/>
      <c r="AA83" s="214"/>
      <c r="AB83" s="214"/>
      <c r="AC83" s="214"/>
      <c r="AD83" s="141"/>
      <c r="AE83" s="47"/>
      <c r="AF83" s="230"/>
      <c r="AG83" s="5"/>
      <c r="AH83" s="5"/>
      <c r="AI83" s="5"/>
      <c r="AJ83" s="5"/>
    </row>
    <row r="84" spans="1:52" x14ac:dyDescent="0.3">
      <c r="A84" s="90" t="s">
        <v>90</v>
      </c>
      <c r="B84" s="3"/>
      <c r="C84" s="119"/>
      <c r="D84" s="47"/>
      <c r="E84" s="47"/>
      <c r="F84" s="214"/>
      <c r="G84" s="47"/>
      <c r="H84" s="214"/>
      <c r="I84" s="214"/>
      <c r="J84" s="214"/>
      <c r="K84" s="47"/>
      <c r="L84" s="214"/>
      <c r="M84" s="275"/>
      <c r="N84" s="214"/>
      <c r="O84" s="47"/>
      <c r="P84" s="47"/>
      <c r="Q84" s="47"/>
      <c r="R84" s="226"/>
      <c r="S84" s="47"/>
      <c r="T84" s="47"/>
      <c r="U84" s="230"/>
      <c r="V84" s="47"/>
      <c r="W84" s="47"/>
      <c r="X84" s="214"/>
      <c r="Y84" s="214"/>
      <c r="Z84" s="214"/>
      <c r="AA84" s="214"/>
      <c r="AB84" s="214"/>
      <c r="AC84" s="214"/>
      <c r="AD84" s="141"/>
      <c r="AE84" s="47"/>
      <c r="AF84" s="230"/>
      <c r="AG84"/>
      <c r="AH84"/>
      <c r="AI84"/>
      <c r="AJ84"/>
    </row>
    <row r="85" spans="1:52" x14ac:dyDescent="0.3">
      <c r="A85" s="90" t="s">
        <v>91</v>
      </c>
      <c r="B85" s="3"/>
      <c r="C85" s="119"/>
      <c r="D85" s="47"/>
      <c r="E85" s="47"/>
      <c r="F85" s="214"/>
      <c r="G85" s="47"/>
      <c r="H85" s="214"/>
      <c r="I85" s="214"/>
      <c r="J85" s="214"/>
      <c r="K85" s="47"/>
      <c r="L85" s="214"/>
      <c r="M85" s="275"/>
      <c r="N85" s="214"/>
      <c r="O85" s="47"/>
      <c r="P85" s="47"/>
      <c r="Q85" s="47"/>
      <c r="R85" s="226"/>
      <c r="S85" s="47"/>
      <c r="T85" s="47"/>
      <c r="U85" s="230"/>
      <c r="V85" s="47"/>
      <c r="W85" s="47"/>
      <c r="X85" s="214"/>
      <c r="Y85" s="214"/>
      <c r="Z85" s="214"/>
      <c r="AA85" s="214"/>
      <c r="AB85" s="214"/>
      <c r="AC85" s="214"/>
      <c r="AD85" s="141"/>
      <c r="AE85" s="47"/>
      <c r="AF85" s="230"/>
      <c r="AG85"/>
      <c r="AH85"/>
      <c r="AI85"/>
      <c r="AJ85"/>
    </row>
    <row r="86" spans="1:52" x14ac:dyDescent="0.3">
      <c r="A86" s="91" t="s">
        <v>92</v>
      </c>
      <c r="B86" s="3"/>
      <c r="C86" s="119"/>
      <c r="D86" s="47"/>
      <c r="E86" s="47"/>
      <c r="F86" s="214"/>
      <c r="G86" s="47"/>
      <c r="H86" s="214"/>
      <c r="I86" s="214"/>
      <c r="J86" s="214"/>
      <c r="K86" s="47"/>
      <c r="L86" s="214"/>
      <c r="M86" s="275"/>
      <c r="N86" s="214"/>
      <c r="O86" s="47"/>
      <c r="P86" s="47"/>
      <c r="Q86" s="47"/>
      <c r="R86" s="226"/>
      <c r="S86" s="47"/>
      <c r="T86" s="47"/>
      <c r="U86" s="230"/>
      <c r="V86" s="47"/>
      <c r="W86" s="47"/>
      <c r="X86" s="214"/>
      <c r="Y86" s="214"/>
      <c r="Z86" s="214"/>
      <c r="AA86" s="214"/>
      <c r="AB86" s="214"/>
      <c r="AC86" s="214"/>
      <c r="AD86" s="141"/>
      <c r="AE86" s="47"/>
      <c r="AF86" s="230"/>
      <c r="AG86"/>
      <c r="AH86"/>
      <c r="AI86"/>
      <c r="AJ86"/>
    </row>
    <row r="87" spans="1:52" x14ac:dyDescent="0.3">
      <c r="A87" s="85" t="s">
        <v>34</v>
      </c>
      <c r="B87" s="3"/>
      <c r="C87" s="119"/>
      <c r="D87" s="47"/>
      <c r="E87" s="47"/>
      <c r="F87" s="214"/>
      <c r="G87" s="47"/>
      <c r="H87" s="214"/>
      <c r="I87" s="214"/>
      <c r="J87" s="214"/>
      <c r="K87" s="47"/>
      <c r="L87" s="214"/>
      <c r="M87" s="275"/>
      <c r="N87" s="214"/>
      <c r="O87" s="47"/>
      <c r="P87" s="47"/>
      <c r="Q87" s="47"/>
      <c r="R87" s="226"/>
      <c r="S87" s="47"/>
      <c r="T87" s="47"/>
      <c r="U87" s="230"/>
      <c r="V87" s="47"/>
      <c r="W87" s="47"/>
      <c r="X87" s="214"/>
      <c r="Y87" s="214"/>
      <c r="Z87" s="214"/>
      <c r="AA87" s="214"/>
      <c r="AB87" s="214"/>
      <c r="AC87" s="214"/>
      <c r="AD87" s="141"/>
      <c r="AE87" s="47"/>
      <c r="AF87" s="230"/>
      <c r="AG87"/>
      <c r="AH87"/>
      <c r="AI87"/>
      <c r="AJ87"/>
    </row>
    <row r="88" spans="1:52" x14ac:dyDescent="0.3">
      <c r="A88" s="85"/>
      <c r="B88" s="3"/>
      <c r="C88" s="119"/>
      <c r="D88" s="47"/>
      <c r="E88" s="47"/>
      <c r="F88" s="214"/>
      <c r="G88" s="47"/>
      <c r="H88" s="214"/>
      <c r="I88" s="214"/>
      <c r="J88" s="214"/>
      <c r="K88" s="47"/>
      <c r="L88" s="214"/>
      <c r="M88" s="275"/>
      <c r="N88" s="214"/>
      <c r="O88" s="47"/>
      <c r="P88" s="47"/>
      <c r="Q88" s="47"/>
      <c r="R88" s="226"/>
      <c r="S88" s="47"/>
      <c r="T88" s="47"/>
      <c r="U88" s="230"/>
      <c r="V88" s="47"/>
      <c r="W88" s="47"/>
      <c r="X88" s="214"/>
      <c r="Y88" s="214"/>
      <c r="Z88" s="214"/>
      <c r="AA88" s="214"/>
      <c r="AB88" s="214"/>
      <c r="AC88" s="214"/>
      <c r="AD88" s="141"/>
      <c r="AE88" s="47"/>
      <c r="AF88" s="230"/>
      <c r="AG88"/>
      <c r="AH88"/>
      <c r="AI88"/>
      <c r="AJ88"/>
      <c r="AZ88" s="7"/>
    </row>
    <row r="89" spans="1:52" x14ac:dyDescent="0.3">
      <c r="B89" s="3"/>
      <c r="C89" s="119"/>
      <c r="D89" s="47"/>
      <c r="E89" s="47"/>
      <c r="F89" s="214"/>
      <c r="G89" s="47"/>
      <c r="H89" s="214"/>
      <c r="I89" s="214"/>
      <c r="J89" s="214"/>
      <c r="K89" s="47"/>
      <c r="L89" s="214"/>
      <c r="M89" s="275"/>
      <c r="N89" s="214"/>
      <c r="O89" s="47"/>
      <c r="P89" s="47"/>
      <c r="Q89" s="47"/>
      <c r="R89" s="226"/>
      <c r="S89" s="47"/>
      <c r="T89" s="47"/>
      <c r="U89" s="230"/>
      <c r="V89" s="47"/>
      <c r="W89" s="47"/>
      <c r="X89" s="214"/>
      <c r="Y89" s="214"/>
      <c r="Z89" s="214"/>
      <c r="AA89" s="214"/>
      <c r="AB89" s="214"/>
      <c r="AC89" s="214"/>
      <c r="AD89" s="141"/>
      <c r="AE89" s="47"/>
      <c r="AF89" s="230"/>
      <c r="AG89"/>
      <c r="AH89"/>
      <c r="AI89"/>
      <c r="AJ89"/>
    </row>
    <row r="90" spans="1:52" x14ac:dyDescent="0.3">
      <c r="A90" s="110"/>
      <c r="B90" s="3"/>
      <c r="C90" s="119"/>
      <c r="D90" s="47"/>
      <c r="E90" s="47"/>
      <c r="F90" s="214"/>
      <c r="G90" s="47"/>
      <c r="H90" s="214"/>
      <c r="I90" s="214"/>
      <c r="J90" s="214"/>
      <c r="K90" s="47"/>
      <c r="L90" s="214"/>
      <c r="M90" s="275"/>
      <c r="N90" s="214"/>
      <c r="O90" s="47"/>
      <c r="P90" s="47"/>
      <c r="Q90" s="47"/>
      <c r="R90" s="226"/>
      <c r="S90" s="47"/>
      <c r="T90" s="47"/>
      <c r="U90" s="230"/>
      <c r="V90" s="47"/>
      <c r="W90" s="47"/>
      <c r="X90" s="214"/>
      <c r="Y90" s="214"/>
      <c r="Z90" s="214"/>
      <c r="AA90" s="214"/>
      <c r="AB90" s="214"/>
      <c r="AC90" s="214"/>
      <c r="AD90" s="141"/>
      <c r="AE90" s="47"/>
      <c r="AF90" s="230"/>
      <c r="AG90"/>
      <c r="AH90"/>
      <c r="AI90"/>
      <c r="AJ90"/>
    </row>
    <row r="91" spans="1:52" x14ac:dyDescent="0.3">
      <c r="C91" s="119"/>
      <c r="D91" s="47"/>
      <c r="E91" s="47"/>
      <c r="F91" s="214"/>
      <c r="G91" s="47"/>
      <c r="H91" s="214"/>
      <c r="I91" s="214"/>
      <c r="J91" s="214"/>
      <c r="K91" s="47"/>
      <c r="L91" s="214"/>
      <c r="M91" s="275"/>
      <c r="N91" s="214"/>
      <c r="O91" s="47"/>
      <c r="P91" s="47"/>
      <c r="Q91" s="47"/>
      <c r="R91" s="226"/>
      <c r="S91" s="47"/>
      <c r="T91" s="47"/>
      <c r="U91" s="230"/>
      <c r="V91" s="47"/>
      <c r="W91" s="47"/>
      <c r="X91" s="214"/>
      <c r="Y91" s="214"/>
      <c r="Z91" s="214"/>
      <c r="AA91" s="214"/>
      <c r="AB91" s="214"/>
      <c r="AC91" s="214"/>
      <c r="AD91" s="141"/>
      <c r="AE91" s="47"/>
      <c r="AF91" s="230"/>
      <c r="AG91"/>
      <c r="AH91"/>
      <c r="AI91"/>
      <c r="AJ91"/>
    </row>
    <row r="92" spans="1:52" x14ac:dyDescent="0.3">
      <c r="A92" s="85"/>
      <c r="B92" s="29"/>
      <c r="C92" s="119"/>
      <c r="D92" s="47"/>
      <c r="E92" s="47"/>
      <c r="F92" s="214"/>
      <c r="G92" s="47"/>
      <c r="H92" s="214"/>
      <c r="I92" s="214"/>
      <c r="J92" s="214"/>
      <c r="K92" s="47"/>
      <c r="L92" s="214"/>
      <c r="M92" s="275"/>
      <c r="N92" s="214"/>
      <c r="O92" s="47"/>
      <c r="P92" s="47"/>
      <c r="Q92" s="47"/>
      <c r="R92" s="226"/>
      <c r="S92" s="47"/>
      <c r="T92" s="47"/>
      <c r="U92" s="230"/>
      <c r="V92" s="47"/>
      <c r="W92" s="47"/>
      <c r="X92" s="214"/>
      <c r="Y92" s="214"/>
      <c r="Z92" s="214"/>
      <c r="AA92" s="214"/>
      <c r="AB92" s="214"/>
      <c r="AC92" s="214"/>
      <c r="AD92" s="141"/>
      <c r="AE92" s="47"/>
      <c r="AF92" s="230"/>
      <c r="AG92"/>
      <c r="AH92"/>
      <c r="AI92"/>
      <c r="AJ92"/>
    </row>
    <row r="93" spans="1:52" x14ac:dyDescent="0.3">
      <c r="A93" s="85"/>
      <c r="B93" s="29"/>
      <c r="C93" s="119"/>
      <c r="D93" s="47"/>
      <c r="E93" s="47"/>
      <c r="F93" s="214"/>
      <c r="G93" s="47"/>
      <c r="H93" s="214"/>
      <c r="I93" s="214"/>
      <c r="J93" s="214"/>
      <c r="K93" s="47"/>
      <c r="L93" s="214"/>
      <c r="M93" s="275"/>
      <c r="N93" s="214"/>
      <c r="O93" s="47"/>
      <c r="P93" s="47"/>
      <c r="Q93" s="47"/>
      <c r="R93" s="226"/>
      <c r="S93" s="47"/>
      <c r="T93" s="47"/>
      <c r="U93" s="230"/>
      <c r="V93" s="47"/>
      <c r="W93" s="47"/>
      <c r="X93" s="214"/>
      <c r="Y93" s="214"/>
      <c r="Z93" s="214"/>
      <c r="AA93" s="214"/>
      <c r="AB93" s="214"/>
      <c r="AC93" s="214"/>
      <c r="AD93" s="141"/>
      <c r="AE93" s="47"/>
      <c r="AF93" s="230"/>
      <c r="AG93"/>
      <c r="AH93"/>
      <c r="AI93"/>
      <c r="AJ93"/>
    </row>
    <row r="94" spans="1:52" x14ac:dyDescent="0.3">
      <c r="A94" s="98"/>
      <c r="B94" s="29"/>
      <c r="C94" s="119"/>
      <c r="D94" s="47"/>
      <c r="E94" s="47"/>
      <c r="F94" s="214"/>
      <c r="G94" s="47"/>
      <c r="H94" s="214"/>
      <c r="I94" s="214"/>
      <c r="J94" s="214"/>
      <c r="K94" s="47"/>
      <c r="L94" s="214"/>
      <c r="M94" s="275"/>
      <c r="N94" s="214"/>
      <c r="O94" s="47"/>
      <c r="P94" s="47"/>
      <c r="Q94" s="47"/>
      <c r="R94" s="226"/>
      <c r="S94" s="47"/>
      <c r="T94" s="47"/>
      <c r="U94" s="230"/>
      <c r="V94" s="47"/>
      <c r="W94" s="47"/>
      <c r="X94" s="214"/>
      <c r="Y94" s="214"/>
      <c r="Z94" s="214"/>
      <c r="AA94" s="214"/>
      <c r="AB94" s="214"/>
      <c r="AC94" s="214"/>
      <c r="AD94" s="141"/>
      <c r="AE94" s="47"/>
      <c r="AF94" s="230"/>
      <c r="AG94"/>
      <c r="AH94"/>
      <c r="AI94"/>
      <c r="AJ94"/>
    </row>
    <row r="95" spans="1:52" x14ac:dyDescent="0.3">
      <c r="A95" s="84" t="s">
        <v>104</v>
      </c>
      <c r="B95" s="29"/>
      <c r="C95" s="119"/>
      <c r="D95" s="47"/>
      <c r="E95" s="47"/>
      <c r="F95" s="214"/>
      <c r="G95" s="47"/>
      <c r="H95" s="214"/>
      <c r="I95" s="214"/>
      <c r="J95" s="214"/>
      <c r="K95" s="47"/>
      <c r="L95" s="214"/>
      <c r="M95" s="275"/>
      <c r="N95" s="214"/>
      <c r="O95" s="47"/>
      <c r="P95" s="47"/>
      <c r="Q95" s="47"/>
      <c r="R95" s="226"/>
      <c r="S95" s="47"/>
      <c r="T95" s="47"/>
      <c r="U95" s="230"/>
      <c r="V95" s="47"/>
      <c r="W95" s="47"/>
      <c r="X95" s="214"/>
      <c r="Y95" s="214"/>
      <c r="Z95" s="214"/>
      <c r="AA95" s="214"/>
      <c r="AB95" s="214"/>
      <c r="AC95" s="214"/>
      <c r="AD95" s="141"/>
      <c r="AE95" s="47"/>
      <c r="AF95" s="230"/>
      <c r="AG95"/>
      <c r="AH95"/>
      <c r="AI95"/>
      <c r="AJ95"/>
    </row>
    <row r="96" spans="1:52" x14ac:dyDescent="0.3">
      <c r="A96" s="84" t="s">
        <v>11</v>
      </c>
      <c r="B96" s="29"/>
      <c r="C96" s="119"/>
      <c r="D96" s="47"/>
      <c r="E96" s="47"/>
      <c r="F96" s="214"/>
      <c r="G96" s="47"/>
      <c r="H96" s="214"/>
      <c r="I96" s="214"/>
      <c r="J96" s="214"/>
      <c r="K96" s="47"/>
      <c r="L96" s="214"/>
      <c r="M96" s="275"/>
      <c r="N96" s="214"/>
      <c r="O96" s="47"/>
      <c r="P96" s="47"/>
      <c r="Q96" s="47"/>
      <c r="R96" s="226"/>
      <c r="S96" s="47"/>
      <c r="T96" s="47"/>
      <c r="U96" s="230"/>
      <c r="V96" s="47"/>
      <c r="W96" s="47"/>
      <c r="X96" s="214"/>
      <c r="Y96" s="214"/>
      <c r="Z96" s="214"/>
      <c r="AA96" s="214"/>
      <c r="AB96" s="214"/>
      <c r="AC96" s="214"/>
      <c r="AD96" s="141"/>
      <c r="AE96" s="47"/>
      <c r="AF96" s="230"/>
      <c r="AG96"/>
      <c r="AH96"/>
      <c r="AI96"/>
      <c r="AJ96"/>
    </row>
    <row r="97" spans="1:52" x14ac:dyDescent="0.3">
      <c r="A97" s="98" t="s">
        <v>35</v>
      </c>
      <c r="B97" s="29"/>
      <c r="C97" s="119"/>
      <c r="D97" s="47"/>
      <c r="E97" s="47"/>
      <c r="F97" s="214"/>
      <c r="G97" s="47"/>
      <c r="H97" s="214"/>
      <c r="I97" s="214"/>
      <c r="J97" s="214"/>
      <c r="K97" s="47"/>
      <c r="L97" s="214"/>
      <c r="M97" s="275"/>
      <c r="N97" s="214"/>
      <c r="O97" s="47"/>
      <c r="P97" s="47"/>
      <c r="Q97" s="47"/>
      <c r="R97" s="226"/>
      <c r="S97" s="47"/>
      <c r="T97" s="47"/>
      <c r="U97" s="230"/>
      <c r="V97" s="47"/>
      <c r="W97" s="47"/>
      <c r="X97" s="214"/>
      <c r="Y97" s="214"/>
      <c r="Z97" s="214"/>
      <c r="AA97" s="214"/>
      <c r="AB97" s="214"/>
      <c r="AC97" s="214"/>
      <c r="AD97" s="141"/>
      <c r="AE97" s="47"/>
      <c r="AF97" s="230"/>
      <c r="AG97"/>
      <c r="AH97"/>
      <c r="AI97"/>
      <c r="AJ97"/>
    </row>
    <row r="98" spans="1:52" x14ac:dyDescent="0.3">
      <c r="A98" s="98" t="s">
        <v>36</v>
      </c>
      <c r="B98" s="29"/>
      <c r="C98" s="119"/>
      <c r="D98" s="47"/>
      <c r="E98" s="47"/>
      <c r="F98" s="214"/>
      <c r="G98" s="47"/>
      <c r="H98" s="214"/>
      <c r="I98" s="214"/>
      <c r="J98" s="214"/>
      <c r="K98" s="112" t="s">
        <v>167</v>
      </c>
      <c r="L98" s="214"/>
      <c r="M98" s="275"/>
      <c r="N98" s="214"/>
      <c r="O98" s="47" t="s">
        <v>93</v>
      </c>
      <c r="P98" s="47"/>
      <c r="Q98" s="47"/>
      <c r="R98" s="226"/>
      <c r="S98" s="47"/>
      <c r="T98" s="47"/>
      <c r="U98" s="230"/>
      <c r="V98" s="112" t="s">
        <v>192</v>
      </c>
      <c r="W98" s="47"/>
      <c r="X98" s="214"/>
      <c r="Y98" s="214"/>
      <c r="Z98" s="214"/>
      <c r="AA98" s="132" t="s">
        <v>112</v>
      </c>
      <c r="AB98" s="214"/>
      <c r="AC98" s="214"/>
      <c r="AD98" s="141"/>
      <c r="AE98" s="47"/>
      <c r="AF98" s="230"/>
      <c r="AG98"/>
      <c r="AH98"/>
      <c r="AI98"/>
      <c r="AJ98"/>
    </row>
    <row r="99" spans="1:52" x14ac:dyDescent="0.3">
      <c r="A99" s="98" t="s">
        <v>37</v>
      </c>
      <c r="B99" s="3"/>
      <c r="C99" s="119"/>
      <c r="D99" s="47"/>
      <c r="E99" s="47"/>
      <c r="F99" s="214"/>
      <c r="G99" s="47"/>
      <c r="H99" s="214"/>
      <c r="I99" s="214"/>
      <c r="J99" s="214"/>
      <c r="K99" s="111"/>
      <c r="L99" s="214"/>
      <c r="M99" s="275"/>
      <c r="N99" s="214"/>
      <c r="O99" s="47" t="s">
        <v>93</v>
      </c>
      <c r="P99" s="47"/>
      <c r="Q99" s="47"/>
      <c r="R99" s="226"/>
      <c r="S99" s="47"/>
      <c r="T99" s="47"/>
      <c r="U99" s="230"/>
      <c r="V99" s="47"/>
      <c r="W99" s="47"/>
      <c r="X99" s="214"/>
      <c r="Y99" s="214"/>
      <c r="Z99" s="214"/>
      <c r="AA99" s="132" t="s">
        <v>112</v>
      </c>
      <c r="AB99" s="214"/>
      <c r="AC99" s="214"/>
      <c r="AD99" s="141"/>
      <c r="AE99" s="47"/>
      <c r="AF99" s="230"/>
      <c r="AG99"/>
      <c r="AH99"/>
      <c r="AI99"/>
      <c r="AJ99"/>
    </row>
    <row r="100" spans="1:52" x14ac:dyDescent="0.3">
      <c r="A100" s="98" t="s">
        <v>38</v>
      </c>
      <c r="B100" s="22"/>
      <c r="C100" s="119"/>
      <c r="D100" s="47"/>
      <c r="E100" s="47"/>
      <c r="F100" s="214"/>
      <c r="G100" s="47"/>
      <c r="H100" s="214"/>
      <c r="I100" s="214"/>
      <c r="J100" s="214"/>
      <c r="K100" s="111"/>
      <c r="L100" s="214"/>
      <c r="M100" s="275"/>
      <c r="N100" s="214"/>
      <c r="O100" s="47"/>
      <c r="P100" s="47"/>
      <c r="Q100" s="47"/>
      <c r="R100" s="226"/>
      <c r="S100" s="47"/>
      <c r="T100" s="47"/>
      <c r="U100" s="230"/>
      <c r="V100" s="47"/>
      <c r="W100" s="47"/>
      <c r="X100" s="214"/>
      <c r="Y100" s="214"/>
      <c r="Z100" s="214"/>
      <c r="AA100" s="214"/>
      <c r="AB100" s="214"/>
      <c r="AC100" s="214"/>
      <c r="AD100" s="141"/>
      <c r="AE100" s="47"/>
      <c r="AF100" s="230"/>
      <c r="AG100"/>
      <c r="AH100"/>
      <c r="AI100"/>
      <c r="AJ100"/>
    </row>
    <row r="101" spans="1:52" x14ac:dyDescent="0.3">
      <c r="A101" s="98" t="s">
        <v>39</v>
      </c>
      <c r="B101" s="22"/>
      <c r="C101" s="119"/>
      <c r="D101" s="47"/>
      <c r="E101" s="47"/>
      <c r="F101" s="214"/>
      <c r="G101" s="47"/>
      <c r="H101" s="214"/>
      <c r="I101" s="214"/>
      <c r="J101" s="214"/>
      <c r="K101" s="111"/>
      <c r="L101" s="214"/>
      <c r="M101" s="275"/>
      <c r="N101" s="214"/>
      <c r="O101" s="47"/>
      <c r="P101" s="47"/>
      <c r="Q101" s="47"/>
      <c r="R101" s="226"/>
      <c r="S101" s="47"/>
      <c r="T101" s="47"/>
      <c r="U101" s="230"/>
      <c r="V101" s="47"/>
      <c r="W101" s="47"/>
      <c r="X101" s="214"/>
      <c r="Y101" s="214"/>
      <c r="Z101" s="214"/>
      <c r="AA101" s="214"/>
      <c r="AB101" s="214"/>
      <c r="AC101" s="214"/>
      <c r="AD101" s="141"/>
      <c r="AE101" s="47"/>
      <c r="AF101" s="230"/>
      <c r="AG101"/>
      <c r="AH101"/>
      <c r="AI101"/>
      <c r="AJ101"/>
    </row>
    <row r="102" spans="1:52" x14ac:dyDescent="0.3">
      <c r="A102" s="98" t="s">
        <v>40</v>
      </c>
      <c r="B102" s="3"/>
      <c r="C102" s="119"/>
      <c r="D102" s="47"/>
      <c r="E102" s="47"/>
      <c r="F102" s="214"/>
      <c r="G102" s="47"/>
      <c r="H102" s="214"/>
      <c r="I102" s="214"/>
      <c r="J102" s="214"/>
      <c r="K102" s="111"/>
      <c r="L102" s="214"/>
      <c r="M102" s="275"/>
      <c r="N102" s="214"/>
      <c r="O102" s="47"/>
      <c r="P102" s="47"/>
      <c r="Q102" s="47"/>
      <c r="R102" s="226"/>
      <c r="S102" s="47"/>
      <c r="T102" s="47"/>
      <c r="U102" s="230"/>
      <c r="V102" s="47"/>
      <c r="W102" s="47"/>
      <c r="X102" s="214"/>
      <c r="Y102" s="214"/>
      <c r="Z102" s="214"/>
      <c r="AA102" s="214"/>
      <c r="AB102" s="214"/>
      <c r="AC102" s="214"/>
      <c r="AD102" s="141"/>
      <c r="AE102" s="47"/>
      <c r="AF102" s="230"/>
      <c r="AG102"/>
      <c r="AH102"/>
      <c r="AI102"/>
      <c r="AJ102"/>
    </row>
    <row r="103" spans="1:52" x14ac:dyDescent="0.3">
      <c r="A103" s="98" t="s">
        <v>41</v>
      </c>
      <c r="B103" s="3"/>
      <c r="C103" s="119"/>
      <c r="D103" s="47"/>
      <c r="E103" s="47"/>
      <c r="F103" s="214"/>
      <c r="G103" s="47"/>
      <c r="H103" s="214"/>
      <c r="I103" s="214"/>
      <c r="J103" s="214"/>
      <c r="K103" s="112" t="s">
        <v>167</v>
      </c>
      <c r="L103" s="214"/>
      <c r="M103" s="275"/>
      <c r="N103" s="214"/>
      <c r="O103" s="47"/>
      <c r="P103" s="47"/>
      <c r="Q103" s="47"/>
      <c r="R103" s="226"/>
      <c r="S103" s="47"/>
      <c r="T103" s="47"/>
      <c r="U103" s="230"/>
      <c r="V103" s="47"/>
      <c r="W103" s="47"/>
      <c r="X103" s="214"/>
      <c r="Y103" s="214"/>
      <c r="Z103" s="214"/>
      <c r="AA103" s="132" t="s">
        <v>112</v>
      </c>
      <c r="AB103" s="214"/>
      <c r="AC103" s="214"/>
      <c r="AD103" s="141"/>
      <c r="AE103" s="47"/>
      <c r="AF103" s="230"/>
      <c r="AG103"/>
      <c r="AH103"/>
      <c r="AI103"/>
      <c r="AJ103"/>
      <c r="AZ103" s="7"/>
    </row>
    <row r="104" spans="1:52" x14ac:dyDescent="0.3">
      <c r="A104" s="98" t="s">
        <v>42</v>
      </c>
      <c r="B104" s="3"/>
      <c r="C104" s="119"/>
      <c r="D104" s="47"/>
      <c r="E104" s="47"/>
      <c r="F104" s="214"/>
      <c r="G104" s="47"/>
      <c r="H104" s="214"/>
      <c r="I104" s="214"/>
      <c r="J104" s="214"/>
      <c r="K104" s="111"/>
      <c r="L104" s="214"/>
      <c r="M104" s="275"/>
      <c r="N104" s="214"/>
      <c r="O104" s="47"/>
      <c r="P104" s="47"/>
      <c r="Q104" s="47"/>
      <c r="R104" s="226"/>
      <c r="S104" s="47"/>
      <c r="T104" s="47"/>
      <c r="U104" s="230"/>
      <c r="V104" s="47"/>
      <c r="W104" s="47"/>
      <c r="X104" s="214"/>
      <c r="Y104" s="214"/>
      <c r="Z104" s="214"/>
      <c r="AA104" s="214"/>
      <c r="AB104" s="214"/>
      <c r="AC104" s="214"/>
      <c r="AD104" s="141"/>
      <c r="AE104" s="47"/>
      <c r="AF104" s="230"/>
      <c r="AG104"/>
      <c r="AH104"/>
      <c r="AI104"/>
      <c r="AJ104"/>
      <c r="AZ104" s="7"/>
    </row>
    <row r="105" spans="1:52" x14ac:dyDescent="0.3">
      <c r="A105" s="98" t="s">
        <v>43</v>
      </c>
      <c r="B105" s="3"/>
      <c r="C105" s="119"/>
      <c r="D105" s="47">
        <v>1</v>
      </c>
      <c r="E105" s="47"/>
      <c r="F105" s="214"/>
      <c r="G105" s="47"/>
      <c r="H105" s="216" t="s">
        <v>109</v>
      </c>
      <c r="I105" s="216"/>
      <c r="J105" s="214" t="s">
        <v>115</v>
      </c>
      <c r="K105" s="112" t="s">
        <v>167</v>
      </c>
      <c r="L105" s="214" t="s">
        <v>93</v>
      </c>
      <c r="M105" s="275"/>
      <c r="N105" s="214" t="s">
        <v>93</v>
      </c>
      <c r="O105" s="47"/>
      <c r="P105" s="47" t="s">
        <v>109</v>
      </c>
      <c r="Q105" s="47"/>
      <c r="R105" s="227" t="s">
        <v>110</v>
      </c>
      <c r="S105" s="47" t="s">
        <v>93</v>
      </c>
      <c r="T105" s="47"/>
      <c r="U105" s="230"/>
      <c r="V105" s="112" t="s">
        <v>195</v>
      </c>
      <c r="W105" s="47">
        <v>3</v>
      </c>
      <c r="X105" s="214"/>
      <c r="Y105" s="214" t="s">
        <v>93</v>
      </c>
      <c r="Z105" s="216" t="s">
        <v>109</v>
      </c>
      <c r="AA105" s="214" t="s">
        <v>115</v>
      </c>
      <c r="AB105" s="214" t="s">
        <v>93</v>
      </c>
      <c r="AC105" s="214"/>
      <c r="AD105" s="249" t="s">
        <v>110</v>
      </c>
      <c r="AE105" s="198" t="s">
        <v>109</v>
      </c>
      <c r="AF105" s="230" t="s">
        <v>208</v>
      </c>
      <c r="AG105"/>
      <c r="AH105"/>
      <c r="AI105"/>
      <c r="AJ105"/>
      <c r="AX105" s="7"/>
    </row>
    <row r="106" spans="1:52" x14ac:dyDescent="0.3">
      <c r="A106" s="98" t="s">
        <v>44</v>
      </c>
      <c r="B106" s="3"/>
      <c r="C106" s="119"/>
      <c r="D106" s="47"/>
      <c r="E106" s="47"/>
      <c r="F106" s="214"/>
      <c r="G106" s="47"/>
      <c r="H106" s="214"/>
      <c r="I106" s="214"/>
      <c r="J106" s="214"/>
      <c r="K106" s="47"/>
      <c r="L106" s="214"/>
      <c r="M106" s="275"/>
      <c r="N106" s="214"/>
      <c r="O106" s="47"/>
      <c r="P106" s="47"/>
      <c r="Q106" s="47"/>
      <c r="R106" s="226"/>
      <c r="S106" s="47"/>
      <c r="T106" s="47"/>
      <c r="U106" s="230"/>
      <c r="V106" s="47"/>
      <c r="W106" s="47"/>
      <c r="X106" s="214"/>
      <c r="Y106" s="214"/>
      <c r="Z106" s="214"/>
      <c r="AB106" s="214"/>
      <c r="AC106" s="214"/>
      <c r="AD106" s="141"/>
      <c r="AE106" s="47"/>
      <c r="AF106" s="230"/>
      <c r="AG106"/>
      <c r="AH106"/>
      <c r="AI106"/>
      <c r="AJ106"/>
      <c r="AZ106" s="7"/>
    </row>
    <row r="107" spans="1:52" x14ac:dyDescent="0.3">
      <c r="A107" s="98" t="s">
        <v>45</v>
      </c>
      <c r="B107" s="3"/>
      <c r="C107" s="119"/>
      <c r="D107" s="47"/>
      <c r="E107" s="47"/>
      <c r="F107" s="214"/>
      <c r="G107" s="47"/>
      <c r="H107" s="214"/>
      <c r="I107" s="214"/>
      <c r="J107" s="214"/>
      <c r="K107" s="47"/>
      <c r="L107" s="214"/>
      <c r="M107" s="275"/>
      <c r="N107" s="214"/>
      <c r="O107" s="47"/>
      <c r="P107" s="47"/>
      <c r="Q107" s="47"/>
      <c r="R107" s="226"/>
      <c r="S107" s="47"/>
      <c r="T107" s="47"/>
      <c r="U107" s="230"/>
      <c r="V107" s="47"/>
      <c r="W107" s="47"/>
      <c r="X107" s="214"/>
      <c r="Y107" s="214"/>
      <c r="Z107" s="214"/>
      <c r="AA107" s="214"/>
      <c r="AB107" s="214"/>
      <c r="AC107" s="214"/>
      <c r="AD107" s="141"/>
      <c r="AE107" s="47"/>
      <c r="AF107" s="230"/>
      <c r="AG107"/>
      <c r="AH107"/>
      <c r="AI107"/>
      <c r="AJ107"/>
    </row>
    <row r="108" spans="1:52" x14ac:dyDescent="0.3">
      <c r="A108" s="85" t="s">
        <v>46</v>
      </c>
      <c r="B108" s="3"/>
      <c r="C108" s="119"/>
      <c r="D108" s="47"/>
      <c r="E108" s="47"/>
      <c r="F108" s="214"/>
      <c r="G108" s="47"/>
      <c r="H108" s="214"/>
      <c r="I108" s="214"/>
      <c r="J108" s="214"/>
      <c r="K108" s="47"/>
      <c r="L108" s="214"/>
      <c r="M108" s="275"/>
      <c r="N108" s="214"/>
      <c r="O108" s="47"/>
      <c r="P108" s="47"/>
      <c r="Q108" s="47"/>
      <c r="R108" s="226"/>
      <c r="S108" s="47"/>
      <c r="T108" s="47"/>
      <c r="U108" s="230"/>
      <c r="V108" s="47"/>
      <c r="W108" s="47"/>
      <c r="X108" s="214"/>
      <c r="Y108" s="214"/>
      <c r="Z108" s="214"/>
      <c r="AA108" s="214"/>
      <c r="AB108" s="214"/>
      <c r="AC108" s="214"/>
      <c r="AD108" s="141"/>
      <c r="AE108" s="47"/>
      <c r="AF108" s="230"/>
      <c r="AG108"/>
      <c r="AH108"/>
      <c r="AI108"/>
      <c r="AJ108"/>
    </row>
    <row r="109" spans="1:52" x14ac:dyDescent="0.3">
      <c r="A109" s="85"/>
      <c r="B109" s="3"/>
      <c r="C109" s="119"/>
      <c r="D109" s="47"/>
      <c r="E109" s="47"/>
      <c r="F109" s="214"/>
      <c r="G109" s="47"/>
      <c r="H109" s="214"/>
      <c r="I109" s="214"/>
      <c r="J109" s="214"/>
      <c r="K109" s="47"/>
      <c r="L109" s="214"/>
      <c r="M109" s="275"/>
      <c r="N109" s="214"/>
      <c r="O109" s="47"/>
      <c r="P109" s="47"/>
      <c r="Q109" s="47"/>
      <c r="R109" s="226"/>
      <c r="S109" s="47"/>
      <c r="T109" s="47"/>
      <c r="U109" s="230"/>
      <c r="V109" s="47"/>
      <c r="W109" s="47"/>
      <c r="X109" s="214"/>
      <c r="Y109" s="214"/>
      <c r="Z109" s="214"/>
      <c r="AA109" s="214"/>
      <c r="AB109" s="214"/>
      <c r="AC109" s="214"/>
      <c r="AD109" s="141"/>
      <c r="AE109" s="47"/>
      <c r="AF109" s="230"/>
      <c r="AG109"/>
      <c r="AH109"/>
      <c r="AI109"/>
      <c r="AJ109"/>
    </row>
    <row r="110" spans="1:52" x14ac:dyDescent="0.3">
      <c r="A110" s="85"/>
      <c r="B110" s="3"/>
      <c r="C110" s="119"/>
      <c r="D110" s="47"/>
      <c r="E110" s="47"/>
      <c r="F110" s="214"/>
      <c r="G110" s="47"/>
      <c r="H110" s="214"/>
      <c r="I110" s="214"/>
      <c r="J110" s="214"/>
      <c r="K110" s="47"/>
      <c r="L110" s="214"/>
      <c r="M110" s="275"/>
      <c r="N110" s="214"/>
      <c r="O110" s="47"/>
      <c r="P110" s="47"/>
      <c r="Q110" s="47"/>
      <c r="R110" s="226"/>
      <c r="S110" s="47"/>
      <c r="T110" s="47"/>
      <c r="U110" s="230"/>
      <c r="V110" s="47"/>
      <c r="W110" s="47"/>
      <c r="X110" s="214"/>
      <c r="Y110" s="214"/>
      <c r="Z110" s="214"/>
      <c r="AA110" s="214"/>
      <c r="AB110" s="214"/>
      <c r="AC110" s="214"/>
      <c r="AD110" s="141"/>
      <c r="AE110" s="47"/>
      <c r="AF110" s="230"/>
      <c r="AG110" s="5"/>
      <c r="AH110" s="5"/>
      <c r="AI110" s="5"/>
      <c r="AJ110" s="5"/>
      <c r="AZ110" s="7"/>
    </row>
    <row r="111" spans="1:52" x14ac:dyDescent="0.3">
      <c r="A111" s="98"/>
      <c r="B111" s="3"/>
      <c r="C111" s="119"/>
      <c r="D111" s="47"/>
      <c r="E111" s="47"/>
      <c r="F111" s="214"/>
      <c r="G111" s="47"/>
      <c r="H111" s="214"/>
      <c r="I111" s="214"/>
      <c r="J111" s="214"/>
      <c r="K111" s="47"/>
      <c r="L111" s="214"/>
      <c r="M111" s="275"/>
      <c r="N111" s="214"/>
      <c r="O111" s="47"/>
      <c r="P111" s="47"/>
      <c r="Q111" s="47"/>
      <c r="R111" s="226"/>
      <c r="S111" s="47"/>
      <c r="T111" s="47"/>
      <c r="U111" s="230"/>
      <c r="V111" s="47"/>
      <c r="W111" s="47"/>
      <c r="X111" s="214"/>
      <c r="Y111" s="214"/>
      <c r="Z111" s="214"/>
      <c r="AA111" s="214"/>
      <c r="AB111" s="214"/>
      <c r="AC111" s="214"/>
      <c r="AD111" s="141"/>
      <c r="AE111" s="47"/>
      <c r="AF111" s="230"/>
      <c r="AG111"/>
      <c r="AH111"/>
      <c r="AI111"/>
      <c r="AJ111"/>
      <c r="AX111" s="7"/>
    </row>
    <row r="112" spans="1:52" x14ac:dyDescent="0.3">
      <c r="A112" s="84" t="s">
        <v>47</v>
      </c>
      <c r="B112" s="3"/>
      <c r="C112" s="119"/>
      <c r="D112" s="47"/>
      <c r="E112" s="47"/>
      <c r="F112" s="214"/>
      <c r="G112" s="47"/>
      <c r="H112" s="214"/>
      <c r="I112" s="214"/>
      <c r="J112" s="214"/>
      <c r="K112" s="47"/>
      <c r="L112" s="214"/>
      <c r="M112" s="275"/>
      <c r="N112" s="214"/>
      <c r="O112" s="47"/>
      <c r="P112" s="47"/>
      <c r="Q112" s="47"/>
      <c r="R112" s="226"/>
      <c r="S112" s="47"/>
      <c r="T112" s="47"/>
      <c r="U112" s="230"/>
      <c r="V112" s="47"/>
      <c r="W112" s="47"/>
      <c r="X112" s="214"/>
      <c r="Y112" s="214"/>
      <c r="Z112" s="214"/>
      <c r="AA112" s="214"/>
      <c r="AB112" s="214"/>
      <c r="AC112" s="214"/>
      <c r="AD112" s="141"/>
      <c r="AE112" s="47"/>
      <c r="AF112" s="230"/>
      <c r="AG112"/>
      <c r="AH112"/>
      <c r="AI112"/>
      <c r="AJ112"/>
    </row>
    <row r="113" spans="1:36" x14ac:dyDescent="0.3">
      <c r="A113" s="84" t="s">
        <v>11</v>
      </c>
      <c r="B113" s="29"/>
      <c r="C113" s="119"/>
      <c r="D113" s="47"/>
      <c r="E113" s="47"/>
      <c r="F113" s="214"/>
      <c r="G113" s="47"/>
      <c r="H113" s="214"/>
      <c r="I113" s="214"/>
      <c r="J113" s="214"/>
      <c r="K113" s="47"/>
      <c r="L113" s="214"/>
      <c r="M113" s="275"/>
      <c r="N113" s="214"/>
      <c r="O113" s="47"/>
      <c r="P113" s="47"/>
      <c r="Q113" s="47"/>
      <c r="R113" s="226"/>
      <c r="S113" s="47"/>
      <c r="T113" s="47"/>
      <c r="U113" s="230"/>
      <c r="V113" s="47"/>
      <c r="W113" s="47"/>
      <c r="X113" s="214"/>
      <c r="Y113" s="214"/>
      <c r="Z113" s="214"/>
      <c r="AA113" s="214"/>
      <c r="AB113" s="214"/>
      <c r="AC113" s="214"/>
      <c r="AD113" s="141"/>
      <c r="AE113" s="47"/>
      <c r="AF113" s="230"/>
      <c r="AG113"/>
      <c r="AH113"/>
      <c r="AI113"/>
      <c r="AJ113"/>
    </row>
    <row r="114" spans="1:36" x14ac:dyDescent="0.3">
      <c r="A114" s="98" t="s">
        <v>48</v>
      </c>
      <c r="B114" s="29"/>
      <c r="C114" s="119"/>
      <c r="D114" s="47"/>
      <c r="E114" s="47"/>
      <c r="F114" s="214"/>
      <c r="G114" s="47"/>
      <c r="H114" s="214"/>
      <c r="I114" s="214"/>
      <c r="J114" s="214"/>
      <c r="K114" s="47"/>
      <c r="L114" s="214"/>
      <c r="M114" s="275"/>
      <c r="N114" s="214"/>
      <c r="O114" s="47"/>
      <c r="P114" s="47"/>
      <c r="Q114" s="47"/>
      <c r="R114" s="226"/>
      <c r="S114" s="47"/>
      <c r="T114" s="47"/>
      <c r="U114" s="230"/>
      <c r="V114" s="47"/>
      <c r="W114" s="47"/>
      <c r="X114" s="214"/>
      <c r="Y114" s="214"/>
      <c r="Z114" s="214"/>
      <c r="AA114" s="214"/>
      <c r="AB114" s="214"/>
      <c r="AC114" s="214"/>
      <c r="AD114" s="141"/>
      <c r="AE114" s="47"/>
      <c r="AF114" s="230"/>
      <c r="AG114"/>
      <c r="AH114"/>
      <c r="AI114"/>
      <c r="AJ114"/>
    </row>
    <row r="115" spans="1:36" x14ac:dyDescent="0.3">
      <c r="A115" s="98" t="s">
        <v>49</v>
      </c>
      <c r="B115" s="29"/>
      <c r="C115" s="119"/>
      <c r="D115" s="47"/>
      <c r="E115" s="47"/>
      <c r="F115" s="214"/>
      <c r="G115" s="47"/>
      <c r="H115" s="214"/>
      <c r="I115" s="214"/>
      <c r="J115" s="214"/>
      <c r="K115" s="47"/>
      <c r="L115" s="214"/>
      <c r="M115" s="275"/>
      <c r="N115" s="214"/>
      <c r="O115" s="47"/>
      <c r="P115" s="47"/>
      <c r="Q115" s="47"/>
      <c r="R115" s="226"/>
      <c r="S115" s="47"/>
      <c r="T115" s="47"/>
      <c r="U115" s="230"/>
      <c r="V115" s="47"/>
      <c r="W115" s="47"/>
      <c r="X115" s="214"/>
      <c r="Y115" s="214"/>
      <c r="Z115" s="214"/>
      <c r="AA115" s="214"/>
      <c r="AB115" s="214"/>
      <c r="AC115" s="214"/>
      <c r="AD115" s="141"/>
      <c r="AE115" s="47"/>
      <c r="AF115" s="230"/>
      <c r="AG115"/>
      <c r="AH115"/>
      <c r="AI115"/>
      <c r="AJ115"/>
    </row>
    <row r="116" spans="1:36" x14ac:dyDescent="0.3">
      <c r="A116" s="98" t="s">
        <v>50</v>
      </c>
      <c r="B116" s="3"/>
      <c r="C116" s="119"/>
      <c r="D116" s="47"/>
      <c r="E116" s="47"/>
      <c r="F116" s="214"/>
      <c r="G116" s="47"/>
      <c r="H116" s="214"/>
      <c r="I116" s="214"/>
      <c r="J116" s="214"/>
      <c r="K116" s="47"/>
      <c r="L116" s="214"/>
      <c r="M116" s="275"/>
      <c r="N116" s="214"/>
      <c r="O116" s="47"/>
      <c r="P116" s="47"/>
      <c r="Q116" s="47"/>
      <c r="R116" s="226"/>
      <c r="S116" s="47"/>
      <c r="T116" s="47"/>
      <c r="U116" s="230"/>
      <c r="V116" s="47"/>
      <c r="W116" s="47"/>
      <c r="X116" s="214"/>
      <c r="Y116" s="214"/>
      <c r="Z116" s="214"/>
      <c r="AA116" s="214"/>
      <c r="AB116" s="214"/>
      <c r="AC116" s="214"/>
      <c r="AD116" s="141"/>
      <c r="AE116" s="47"/>
      <c r="AF116" s="230"/>
      <c r="AG116"/>
      <c r="AH116"/>
      <c r="AI116"/>
      <c r="AJ116"/>
    </row>
    <row r="117" spans="1:36" x14ac:dyDescent="0.3">
      <c r="A117" s="98" t="s">
        <v>51</v>
      </c>
      <c r="B117" s="22"/>
      <c r="C117" s="119"/>
      <c r="D117" s="47"/>
      <c r="E117" s="47"/>
      <c r="F117" s="214"/>
      <c r="G117" s="47"/>
      <c r="H117" s="214"/>
      <c r="I117" s="214"/>
      <c r="J117" s="214"/>
      <c r="K117" s="47"/>
      <c r="L117" s="214"/>
      <c r="M117" s="275"/>
      <c r="N117" s="214"/>
      <c r="O117" s="47"/>
      <c r="P117" s="47"/>
      <c r="Q117" s="47"/>
      <c r="R117" s="226"/>
      <c r="S117" s="47"/>
      <c r="T117" s="47"/>
      <c r="U117" s="230"/>
      <c r="V117" s="47"/>
      <c r="W117" s="47"/>
      <c r="X117" s="214"/>
      <c r="Y117" s="214"/>
      <c r="Z117" s="214"/>
      <c r="AA117" s="214"/>
      <c r="AB117" s="214"/>
      <c r="AC117" s="214"/>
      <c r="AD117" s="141"/>
      <c r="AE117" s="47"/>
      <c r="AF117" s="230"/>
      <c r="AG117"/>
      <c r="AH117"/>
      <c r="AI117"/>
      <c r="AJ117"/>
    </row>
    <row r="118" spans="1:36" x14ac:dyDescent="0.3">
      <c r="A118" s="98" t="s">
        <v>52</v>
      </c>
      <c r="B118" s="22"/>
      <c r="C118" s="119"/>
      <c r="D118" s="47"/>
      <c r="E118" s="47"/>
      <c r="F118" s="214"/>
      <c r="G118" s="47"/>
      <c r="H118" s="214"/>
      <c r="I118" s="214"/>
      <c r="J118" s="214"/>
      <c r="K118" s="47"/>
      <c r="L118" s="214"/>
      <c r="M118" s="275"/>
      <c r="N118" s="214"/>
      <c r="O118" s="47"/>
      <c r="P118" s="47"/>
      <c r="Q118" s="47"/>
      <c r="R118" s="226"/>
      <c r="S118" s="47"/>
      <c r="T118" s="47"/>
      <c r="U118" s="230"/>
      <c r="V118" s="47"/>
      <c r="W118" s="47"/>
      <c r="X118" s="214"/>
      <c r="Y118" s="214"/>
      <c r="Z118" s="214"/>
      <c r="AA118" s="214"/>
      <c r="AB118" s="214"/>
      <c r="AC118" s="214"/>
      <c r="AD118" s="141"/>
      <c r="AE118" s="47"/>
      <c r="AF118" s="230"/>
      <c r="AG118"/>
      <c r="AH118"/>
      <c r="AI118"/>
      <c r="AJ118"/>
    </row>
    <row r="119" spans="1:36" x14ac:dyDescent="0.3">
      <c r="A119" s="98" t="s">
        <v>53</v>
      </c>
      <c r="B119" s="3"/>
      <c r="C119" s="119"/>
      <c r="D119" s="47"/>
      <c r="E119" s="47"/>
      <c r="F119" s="214"/>
      <c r="G119" s="47"/>
      <c r="H119" s="214"/>
      <c r="I119" s="214"/>
      <c r="J119" s="214"/>
      <c r="K119" s="47"/>
      <c r="L119" s="214"/>
      <c r="M119" s="275"/>
      <c r="N119" s="214"/>
      <c r="O119" s="47"/>
      <c r="P119" s="47"/>
      <c r="Q119" s="47"/>
      <c r="R119" s="226"/>
      <c r="S119" s="47"/>
      <c r="T119" s="47"/>
      <c r="U119" s="230"/>
      <c r="V119" s="47"/>
      <c r="W119" s="47"/>
      <c r="X119" s="214"/>
      <c r="Y119" s="214"/>
      <c r="Z119" s="214"/>
      <c r="AA119" s="214"/>
      <c r="AB119" s="214"/>
      <c r="AC119" s="214"/>
      <c r="AD119" s="141"/>
      <c r="AE119" s="47"/>
      <c r="AF119" s="230"/>
      <c r="AG119"/>
      <c r="AH119"/>
      <c r="AI119"/>
      <c r="AJ119"/>
    </row>
    <row r="120" spans="1:36" x14ac:dyDescent="0.3">
      <c r="A120" s="98" t="s">
        <v>54</v>
      </c>
      <c r="B120" s="3"/>
      <c r="C120" s="119"/>
      <c r="D120" s="47"/>
      <c r="E120" s="47"/>
      <c r="F120" s="214"/>
      <c r="G120" s="47"/>
      <c r="H120" s="214"/>
      <c r="I120" s="214"/>
      <c r="J120" s="214"/>
      <c r="K120" s="47"/>
      <c r="L120" s="214"/>
      <c r="M120" s="275"/>
      <c r="N120" s="214"/>
      <c r="O120" s="47"/>
      <c r="P120" s="47"/>
      <c r="Q120" s="47"/>
      <c r="R120" s="226"/>
      <c r="S120" s="47"/>
      <c r="T120" s="47"/>
      <c r="U120" s="230"/>
      <c r="V120" s="47"/>
      <c r="W120" s="47"/>
      <c r="X120" s="214"/>
      <c r="Y120" s="214"/>
      <c r="Z120" s="214"/>
      <c r="AA120" s="214"/>
      <c r="AB120" s="214"/>
      <c r="AC120" s="214"/>
      <c r="AD120" s="141"/>
      <c r="AE120" s="47"/>
      <c r="AF120" s="230"/>
      <c r="AG120"/>
      <c r="AH120"/>
      <c r="AI120"/>
      <c r="AJ120"/>
    </row>
    <row r="121" spans="1:36" x14ac:dyDescent="0.3">
      <c r="A121" s="85" t="s">
        <v>55</v>
      </c>
      <c r="B121" s="3"/>
      <c r="C121" s="119"/>
      <c r="D121" s="47"/>
      <c r="E121" s="47"/>
      <c r="F121" s="214"/>
      <c r="G121" s="47"/>
      <c r="H121" s="214"/>
      <c r="I121" s="214"/>
      <c r="J121" s="214"/>
      <c r="K121" s="47"/>
      <c r="L121" s="214"/>
      <c r="M121" s="275"/>
      <c r="N121" s="214"/>
      <c r="O121" s="47"/>
      <c r="P121" s="47"/>
      <c r="Q121" s="47"/>
      <c r="R121" s="226"/>
      <c r="S121" s="47"/>
      <c r="T121" s="47"/>
      <c r="U121" s="230"/>
      <c r="V121" s="47"/>
      <c r="W121" s="47"/>
      <c r="X121" s="214"/>
      <c r="Y121" s="214"/>
      <c r="Z121" s="214"/>
      <c r="AA121" s="214"/>
      <c r="AB121" s="214"/>
      <c r="AC121" s="214"/>
      <c r="AD121" s="141"/>
      <c r="AE121" s="47"/>
      <c r="AF121" s="230"/>
      <c r="AG121"/>
      <c r="AH121"/>
      <c r="AI121"/>
      <c r="AJ121"/>
    </row>
    <row r="122" spans="1:36" x14ac:dyDescent="0.3">
      <c r="A122" s="98"/>
      <c r="B122" s="3"/>
      <c r="C122" s="119"/>
      <c r="D122" s="47"/>
      <c r="E122" s="47"/>
      <c r="F122" s="263" t="s">
        <v>162</v>
      </c>
      <c r="G122" s="47"/>
      <c r="H122" s="214"/>
      <c r="I122" s="214"/>
      <c r="J122" s="214"/>
      <c r="K122" s="47"/>
      <c r="L122" s="214"/>
      <c r="M122" s="275"/>
      <c r="N122" s="214"/>
      <c r="O122" s="47"/>
      <c r="P122" s="47"/>
      <c r="Q122" s="47"/>
      <c r="R122" s="226"/>
      <c r="S122" s="47"/>
      <c r="T122" s="47"/>
      <c r="U122" s="230"/>
      <c r="V122" s="47"/>
      <c r="W122" s="119"/>
      <c r="X122" s="214"/>
      <c r="Y122" s="214"/>
      <c r="Z122" s="214"/>
      <c r="AA122" s="214"/>
      <c r="AB122" s="214"/>
      <c r="AC122" s="214"/>
      <c r="AD122" s="141"/>
      <c r="AE122" s="47"/>
      <c r="AF122" s="230"/>
      <c r="AG122"/>
      <c r="AH122"/>
      <c r="AI122"/>
      <c r="AJ122"/>
    </row>
    <row r="123" spans="1:36" x14ac:dyDescent="0.3">
      <c r="A123" s="86" t="s">
        <v>56</v>
      </c>
      <c r="B123" s="3"/>
      <c r="C123" s="273" t="s">
        <v>161</v>
      </c>
      <c r="D123" s="119"/>
      <c r="E123" s="47"/>
      <c r="F123" s="214"/>
      <c r="G123" s="47"/>
      <c r="H123" s="214"/>
      <c r="I123" s="214" t="s">
        <v>226</v>
      </c>
      <c r="J123" s="214"/>
      <c r="K123" s="308" t="s">
        <v>180</v>
      </c>
      <c r="L123" s="214"/>
      <c r="M123" s="275" t="s">
        <v>231</v>
      </c>
      <c r="N123" s="214"/>
      <c r="O123" s="47"/>
      <c r="P123" s="134"/>
      <c r="Q123" s="47"/>
      <c r="R123" s="226"/>
      <c r="S123" s="47"/>
      <c r="T123" s="47"/>
      <c r="U123" s="274" t="s">
        <v>190</v>
      </c>
      <c r="V123" s="47"/>
      <c r="W123" s="47"/>
      <c r="X123" s="214"/>
      <c r="Y123" s="214"/>
      <c r="Z123" s="214"/>
      <c r="AA123" s="214"/>
      <c r="AB123" s="214"/>
      <c r="AC123" s="214"/>
      <c r="AD123" s="141"/>
      <c r="AE123" s="47"/>
      <c r="AF123" s="230"/>
      <c r="AG123"/>
      <c r="AH123"/>
      <c r="AI123"/>
      <c r="AJ123"/>
    </row>
    <row r="124" spans="1:36" x14ac:dyDescent="0.3">
      <c r="A124" s="98"/>
      <c r="B124" s="3"/>
      <c r="C124" s="47"/>
      <c r="D124" s="47"/>
      <c r="E124" s="114" t="s">
        <v>214</v>
      </c>
      <c r="F124" s="214"/>
      <c r="G124" s="47"/>
      <c r="H124" s="263" t="s">
        <v>165</v>
      </c>
      <c r="I124" s="263"/>
      <c r="J124" s="214"/>
      <c r="K124" s="309"/>
      <c r="L124" s="214"/>
      <c r="M124" s="275"/>
      <c r="N124" s="214"/>
      <c r="O124" s="47"/>
      <c r="P124" s="47"/>
      <c r="Q124" s="47"/>
      <c r="R124" s="47"/>
      <c r="S124" s="47"/>
      <c r="T124" s="47"/>
      <c r="U124" s="139"/>
      <c r="V124" s="47"/>
      <c r="W124" s="47"/>
      <c r="X124" s="214"/>
      <c r="Y124" s="214"/>
      <c r="Z124" s="214"/>
      <c r="AA124" s="214"/>
      <c r="AB124" s="214"/>
      <c r="AC124" s="214"/>
      <c r="AD124" s="141"/>
      <c r="AE124" s="47"/>
      <c r="AF124" s="230"/>
      <c r="AG124"/>
      <c r="AH124"/>
      <c r="AI124"/>
      <c r="AJ124"/>
    </row>
    <row r="125" spans="1:36" x14ac:dyDescent="0.3">
      <c r="A125" s="98"/>
      <c r="B125" s="3"/>
      <c r="C125" s="47"/>
      <c r="D125" s="47"/>
      <c r="E125" s="114" t="s">
        <v>215</v>
      </c>
      <c r="F125" s="214"/>
      <c r="G125" s="47"/>
      <c r="H125" s="263" t="s">
        <v>145</v>
      </c>
      <c r="I125" s="263"/>
      <c r="J125" s="214"/>
      <c r="K125" s="113" t="s">
        <v>181</v>
      </c>
      <c r="L125" s="214"/>
      <c r="M125" s="275"/>
      <c r="N125" s="214"/>
      <c r="O125" s="47"/>
      <c r="P125" s="47"/>
      <c r="Q125" s="47"/>
      <c r="R125" s="47"/>
      <c r="S125" s="47"/>
      <c r="T125" s="47"/>
      <c r="U125" s="139"/>
      <c r="V125" s="47"/>
      <c r="W125" s="47"/>
      <c r="X125" s="214"/>
      <c r="Y125" s="214"/>
      <c r="Z125" s="214"/>
      <c r="AA125" s="214"/>
      <c r="AB125" s="214"/>
      <c r="AC125" s="214"/>
      <c r="AD125" s="141"/>
      <c r="AE125" s="47"/>
      <c r="AF125" s="230"/>
      <c r="AG125"/>
      <c r="AH125"/>
      <c r="AI125"/>
      <c r="AJ125"/>
    </row>
    <row r="126" spans="1:36" x14ac:dyDescent="0.3">
      <c r="A126" s="98"/>
      <c r="B126" s="29"/>
      <c r="C126" s="47"/>
      <c r="D126" s="47"/>
      <c r="E126" s="114" t="s">
        <v>216</v>
      </c>
      <c r="F126" s="214"/>
      <c r="G126" s="47"/>
      <c r="H126" s="214"/>
      <c r="I126" s="214"/>
      <c r="J126" s="214"/>
      <c r="K126" s="113" t="s">
        <v>182</v>
      </c>
      <c r="L126" s="214"/>
      <c r="M126" s="275"/>
      <c r="N126" s="214"/>
      <c r="O126" s="47"/>
      <c r="P126" s="47"/>
      <c r="Q126" s="47"/>
      <c r="R126" s="47"/>
      <c r="S126" s="47"/>
      <c r="T126" s="47"/>
      <c r="U126" s="139"/>
      <c r="V126" s="47"/>
      <c r="W126" s="47"/>
      <c r="X126" s="214"/>
      <c r="Y126" s="214"/>
      <c r="Z126" s="214"/>
      <c r="AA126" s="214"/>
      <c r="AB126" s="214"/>
      <c r="AC126" s="214"/>
      <c r="AD126" s="141"/>
      <c r="AE126" s="47"/>
      <c r="AF126" s="230"/>
      <c r="AG126"/>
      <c r="AH126"/>
      <c r="AI126"/>
      <c r="AJ126"/>
    </row>
    <row r="127" spans="1:36" x14ac:dyDescent="0.3">
      <c r="A127" s="83"/>
      <c r="C127" s="9"/>
      <c r="D127" s="9"/>
      <c r="E127" s="47"/>
      <c r="F127" s="214"/>
      <c r="G127" s="47"/>
      <c r="H127" s="214"/>
      <c r="I127" s="214"/>
      <c r="J127" s="214"/>
      <c r="K127" s="308" t="s">
        <v>183</v>
      </c>
      <c r="L127" s="214"/>
      <c r="M127" s="275"/>
      <c r="N127" s="214"/>
      <c r="O127" s="47"/>
      <c r="Q127" s="47"/>
      <c r="S127" s="47"/>
      <c r="T127" s="47"/>
      <c r="U127" s="139"/>
      <c r="V127" s="47"/>
      <c r="X127" s="214"/>
      <c r="Y127" s="214"/>
      <c r="Z127" s="47"/>
      <c r="AA127" s="214"/>
      <c r="AB127" s="214"/>
      <c r="AC127" s="214"/>
      <c r="AD127" s="141"/>
      <c r="AE127" s="47"/>
      <c r="AF127" s="230"/>
      <c r="AH127"/>
      <c r="AI127"/>
      <c r="AJ127"/>
    </row>
    <row r="128" spans="1:36" x14ac:dyDescent="0.3">
      <c r="A128" s="83"/>
      <c r="C128" s="9"/>
      <c r="D128" s="9"/>
      <c r="J128"/>
      <c r="K128" s="309"/>
      <c r="L128"/>
      <c r="M128"/>
      <c r="AC128" s="5"/>
      <c r="AH128"/>
      <c r="AI128"/>
      <c r="AJ128"/>
    </row>
    <row r="129" spans="3:36" x14ac:dyDescent="0.3">
      <c r="C129" s="9"/>
      <c r="D129" s="9"/>
      <c r="J129"/>
      <c r="K129"/>
      <c r="L129"/>
      <c r="M129"/>
      <c r="AH129"/>
      <c r="AI129"/>
      <c r="AJ129"/>
    </row>
    <row r="130" spans="3:36" x14ac:dyDescent="0.3">
      <c r="C130" s="9"/>
      <c r="D130" s="9"/>
      <c r="J130"/>
      <c r="K130"/>
      <c r="L130"/>
      <c r="M130"/>
      <c r="O130" s="5"/>
      <c r="S130" s="5"/>
      <c r="T130" s="5"/>
      <c r="U130" s="5"/>
      <c r="AH130"/>
      <c r="AI130"/>
      <c r="AJ130"/>
    </row>
    <row r="131" spans="3:36" x14ac:dyDescent="0.3">
      <c r="C131" s="9"/>
      <c r="D131" s="9"/>
      <c r="J131"/>
      <c r="K131"/>
      <c r="L131"/>
      <c r="M131"/>
      <c r="O131" s="5"/>
      <c r="S131" s="5"/>
      <c r="T131" s="5"/>
      <c r="U131" s="5"/>
      <c r="AH131"/>
      <c r="AI131"/>
      <c r="AJ131"/>
    </row>
    <row r="132" spans="3:36" x14ac:dyDescent="0.3">
      <c r="C132" s="9"/>
      <c r="D132" s="9"/>
      <c r="J132"/>
      <c r="K132"/>
      <c r="L132"/>
      <c r="M132"/>
      <c r="O132" s="5"/>
      <c r="S132" s="5"/>
      <c r="T132" s="5"/>
      <c r="U132" s="5"/>
      <c r="AH132"/>
      <c r="AI132"/>
      <c r="AJ132"/>
    </row>
    <row r="133" spans="3:36" x14ac:dyDescent="0.3">
      <c r="C133" s="9"/>
      <c r="D133" s="9"/>
      <c r="J133"/>
      <c r="K133"/>
      <c r="L133"/>
      <c r="M133"/>
      <c r="O133" s="5"/>
      <c r="S133" s="5"/>
      <c r="T133" s="5"/>
      <c r="U133" s="5"/>
      <c r="AH133"/>
      <c r="AI133"/>
      <c r="AJ133"/>
    </row>
    <row r="134" spans="3:36" x14ac:dyDescent="0.3">
      <c r="C134" s="9"/>
      <c r="D134" s="9"/>
      <c r="J134"/>
      <c r="K134"/>
      <c r="L134"/>
      <c r="M134"/>
      <c r="O134" s="5"/>
      <c r="S134" s="5"/>
      <c r="T134" s="5"/>
      <c r="U134" s="5"/>
      <c r="AH134"/>
      <c r="AI134"/>
      <c r="AJ134"/>
    </row>
    <row r="135" spans="3:36" x14ac:dyDescent="0.3">
      <c r="C135" s="9"/>
      <c r="D135" s="9"/>
      <c r="J135"/>
      <c r="K135"/>
      <c r="L135"/>
      <c r="M135"/>
      <c r="O135" s="5"/>
      <c r="S135" s="5"/>
      <c r="T135" s="5"/>
      <c r="U135" s="5"/>
    </row>
    <row r="136" spans="3:36" x14ac:dyDescent="0.3">
      <c r="C136" s="9"/>
      <c r="D136" s="9"/>
      <c r="J136"/>
      <c r="K136"/>
      <c r="L136"/>
      <c r="M136"/>
    </row>
    <row r="137" spans="3:36" x14ac:dyDescent="0.3">
      <c r="C137" s="9"/>
      <c r="D137" s="9"/>
      <c r="J137"/>
      <c r="K137"/>
      <c r="L137"/>
      <c r="M137"/>
      <c r="O137" s="24"/>
      <c r="S137" s="24"/>
      <c r="T137" s="24"/>
      <c r="U137" s="24"/>
    </row>
    <row r="138" spans="3:36" x14ac:dyDescent="0.3">
      <c r="C138" s="9"/>
      <c r="D138" s="9"/>
      <c r="J138"/>
      <c r="K138"/>
      <c r="L138"/>
      <c r="M138"/>
    </row>
    <row r="139" spans="3:36" x14ac:dyDescent="0.3">
      <c r="C139" s="9"/>
      <c r="D139" s="9"/>
      <c r="J139"/>
      <c r="K139"/>
      <c r="L139"/>
      <c r="M139"/>
    </row>
    <row r="140" spans="3:36" x14ac:dyDescent="0.3">
      <c r="C140" s="9"/>
      <c r="D140" s="9"/>
      <c r="J140"/>
      <c r="K140"/>
      <c r="L140"/>
      <c r="M140"/>
    </row>
    <row r="141" spans="3:36" x14ac:dyDescent="0.3">
      <c r="C141" s="9"/>
      <c r="D141" s="9"/>
    </row>
    <row r="144" spans="3:36" x14ac:dyDescent="0.3">
      <c r="O144" s="24"/>
      <c r="S144" s="24"/>
      <c r="T144" s="24"/>
      <c r="U144" s="24"/>
    </row>
    <row r="147" spans="1:21" x14ac:dyDescent="0.3">
      <c r="R147"/>
    </row>
    <row r="148" spans="1:21" x14ac:dyDescent="0.3">
      <c r="O148" s="25"/>
      <c r="S148" s="24"/>
      <c r="T148" s="24"/>
      <c r="U148" s="24"/>
    </row>
    <row r="150" spans="1:21" x14ac:dyDescent="0.3">
      <c r="Q150"/>
    </row>
    <row r="153" spans="1:21" x14ac:dyDescent="0.3">
      <c r="A153" s="4" t="s">
        <v>82</v>
      </c>
      <c r="B153" s="11">
        <v>7</v>
      </c>
    </row>
    <row r="154" spans="1:21" x14ac:dyDescent="0.3">
      <c r="A154" s="4" t="s">
        <v>70</v>
      </c>
      <c r="B154" s="11">
        <v>8</v>
      </c>
    </row>
    <row r="155" spans="1:21" x14ac:dyDescent="0.3">
      <c r="A155" s="98" t="s">
        <v>43</v>
      </c>
      <c r="B155" s="11">
        <v>18</v>
      </c>
    </row>
    <row r="156" spans="1:21" x14ac:dyDescent="0.3">
      <c r="A156" s="4"/>
    </row>
    <row r="157" spans="1:21" x14ac:dyDescent="0.3">
      <c r="A157" s="98"/>
    </row>
    <row r="158" spans="1:21" x14ac:dyDescent="0.3">
      <c r="A158" s="98"/>
    </row>
    <row r="159" spans="1:21" x14ac:dyDescent="0.3">
      <c r="A159" s="98"/>
    </row>
    <row r="160" spans="1:21" x14ac:dyDescent="0.3">
      <c r="A160" s="98"/>
    </row>
    <row r="161" spans="1:21" x14ac:dyDescent="0.3">
      <c r="A161" s="4"/>
    </row>
    <row r="166" spans="1:21" x14ac:dyDescent="0.3">
      <c r="A166" s="73"/>
    </row>
    <row r="167" spans="1:21" x14ac:dyDescent="0.3">
      <c r="A167" s="73"/>
      <c r="O167" s="32"/>
      <c r="S167" s="32"/>
      <c r="T167" s="32"/>
      <c r="U167" s="32"/>
    </row>
    <row r="168" spans="1:21" x14ac:dyDescent="0.3">
      <c r="A168" s="73"/>
      <c r="O168" s="25"/>
      <c r="S168" s="24"/>
      <c r="T168" s="24"/>
      <c r="U168" s="24"/>
    </row>
    <row r="169" spans="1:21" x14ac:dyDescent="0.3">
      <c r="A169" s="73"/>
    </row>
    <row r="170" spans="1:21" x14ac:dyDescent="0.3">
      <c r="A170" s="73"/>
    </row>
    <row r="171" spans="1:21" x14ac:dyDescent="0.3">
      <c r="A171" s="73"/>
    </row>
    <row r="172" spans="1:21" x14ac:dyDescent="0.3">
      <c r="A172" s="73"/>
    </row>
    <row r="186" spans="15:21" x14ac:dyDescent="0.3">
      <c r="O186" s="24"/>
      <c r="S186" s="24"/>
      <c r="T186" s="24"/>
      <c r="U186" s="24"/>
    </row>
    <row r="187" spans="15:21" x14ac:dyDescent="0.3">
      <c r="O187" s="32"/>
      <c r="S187" s="32"/>
      <c r="T187" s="32"/>
      <c r="U187" s="32"/>
    </row>
  </sheetData>
  <mergeCells count="2">
    <mergeCell ref="K123:K124"/>
    <mergeCell ref="K127:K128"/>
  </mergeCells>
  <phoneticPr fontId="6" type="noConversion"/>
  <conditionalFormatting sqref="BO29:BY32 BO12:BZ28 BO33:BZ33 AW12:BN33">
    <cfRule type="cellIs" dxfId="5" priority="1" operator="greaterThanOrEqual">
      <formula>3</formula>
    </cfRule>
    <cfRule type="cellIs" dxfId="4" priority="2" operator="greaterThanOrEqual">
      <formula>2</formula>
    </cfRule>
    <cfRule type="cellIs" dxfId="3" priority="3" operator="greaterThanOrEqual">
      <formula>1</formula>
    </cfRule>
  </conditionalFormatting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AM96"/>
  <sheetViews>
    <sheetView tabSelected="1" topLeftCell="A45" zoomScale="75" zoomScaleNormal="75" workbookViewId="0">
      <selection activeCell="B52" sqref="B52:B80"/>
    </sheetView>
  </sheetViews>
  <sheetFormatPr defaultColWidth="9.15234375" defaultRowHeight="12.45" x14ac:dyDescent="0.3"/>
  <cols>
    <col min="1" max="1" width="28.3828125" bestFit="1" customWidth="1"/>
    <col min="2" max="2" width="9" customWidth="1"/>
    <col min="4" max="4" width="17" customWidth="1"/>
    <col min="5" max="36" width="9.15234375" style="5"/>
  </cols>
  <sheetData>
    <row r="3" spans="1:39" x14ac:dyDescent="0.3">
      <c r="D3" s="2"/>
    </row>
    <row r="4" spans="1:39" ht="15.9" thickBot="1" x14ac:dyDescent="0.45">
      <c r="A4" s="173" t="s">
        <v>125</v>
      </c>
    </row>
    <row r="5" spans="1:39" ht="12.9" thickBot="1" x14ac:dyDescent="0.35">
      <c r="A5" s="159" t="s">
        <v>118</v>
      </c>
      <c r="B5" s="162" t="s">
        <v>58</v>
      </c>
      <c r="C5" s="163" t="s">
        <v>59</v>
      </c>
      <c r="D5" s="172" t="s">
        <v>116</v>
      </c>
      <c r="E5" s="165">
        <v>101</v>
      </c>
      <c r="F5" s="165">
        <v>102</v>
      </c>
      <c r="G5" s="165">
        <v>103</v>
      </c>
      <c r="H5" s="165">
        <v>104</v>
      </c>
      <c r="I5" s="165">
        <v>105</v>
      </c>
      <c r="J5" s="165">
        <v>107</v>
      </c>
      <c r="K5" s="165">
        <v>108</v>
      </c>
      <c r="L5" s="165">
        <v>109</v>
      </c>
      <c r="M5" s="165">
        <v>110</v>
      </c>
      <c r="N5" s="165">
        <v>111</v>
      </c>
      <c r="O5" s="165">
        <v>112</v>
      </c>
      <c r="P5" s="165">
        <v>115</v>
      </c>
      <c r="Q5" s="165">
        <v>117</v>
      </c>
      <c r="R5" s="165">
        <v>120</v>
      </c>
      <c r="S5" s="165">
        <v>121</v>
      </c>
      <c r="T5" s="165">
        <v>123</v>
      </c>
      <c r="U5" s="165">
        <v>124</v>
      </c>
      <c r="V5" s="165">
        <v>125</v>
      </c>
      <c r="W5" s="165">
        <v>126</v>
      </c>
      <c r="X5" s="165">
        <v>127</v>
      </c>
      <c r="Y5" s="165">
        <v>128</v>
      </c>
      <c r="Z5" s="165">
        <v>130</v>
      </c>
      <c r="AA5" s="165">
        <v>131</v>
      </c>
      <c r="AB5" s="165">
        <v>133</v>
      </c>
      <c r="AC5" s="165">
        <v>134</v>
      </c>
      <c r="AD5" s="165">
        <v>138</v>
      </c>
      <c r="AE5" s="165">
        <v>142</v>
      </c>
      <c r="AF5" s="165">
        <v>143</v>
      </c>
      <c r="AG5" s="165">
        <v>145</v>
      </c>
      <c r="AH5" s="165">
        <v>146</v>
      </c>
      <c r="AI5" s="165">
        <v>147</v>
      </c>
      <c r="AJ5" s="165">
        <v>148</v>
      </c>
      <c r="AK5" s="5"/>
      <c r="AL5" s="3"/>
      <c r="AM5" s="155"/>
    </row>
    <row r="6" spans="1:39" ht="16.5" customHeight="1" thickTop="1" x14ac:dyDescent="0.3">
      <c r="A6" s="289" t="s">
        <v>96</v>
      </c>
      <c r="B6" s="176">
        <v>10.513978494623656</v>
      </c>
      <c r="C6" s="177">
        <v>2.9152189955670047</v>
      </c>
      <c r="D6" s="315" t="s">
        <v>119</v>
      </c>
      <c r="E6" s="183">
        <v>0.14709378533189005</v>
      </c>
      <c r="F6" s="183">
        <v>0.73793074733446073</v>
      </c>
      <c r="G6" s="183">
        <v>0.44251226633317542</v>
      </c>
      <c r="H6" s="183">
        <v>1.6254171006758222</v>
      </c>
      <c r="I6" s="183">
        <v>1.0333492283357462</v>
      </c>
      <c r="J6" s="183">
        <v>0.14832469566939532</v>
      </c>
      <c r="K6" s="183">
        <v>1.3299986196745368</v>
      </c>
      <c r="L6" s="183">
        <v>1.0345801386732514</v>
      </c>
      <c r="M6" s="183">
        <v>0.14832469566939532</v>
      </c>
      <c r="N6" s="183">
        <v>0.44251226633317542</v>
      </c>
      <c r="O6" s="183">
        <v>3.1012785953447435</v>
      </c>
      <c r="P6" s="183">
        <v>0.14832469566939532</v>
      </c>
      <c r="Q6" s="183">
        <v>1.0628910764358745</v>
      </c>
      <c r="R6" s="183">
        <v>0.14832469566939532</v>
      </c>
      <c r="S6" s="183">
        <v>1.8715991681768929</v>
      </c>
      <c r="T6" s="183">
        <v>0.14709378533189005</v>
      </c>
      <c r="U6" s="183">
        <v>1.6241861903383168</v>
      </c>
      <c r="V6" s="183">
        <v>0.14709378533189005</v>
      </c>
      <c r="W6" s="183">
        <v>0.44374317667068069</v>
      </c>
      <c r="X6" s="183">
        <v>0.73916165767196607</v>
      </c>
      <c r="Y6" s="183">
        <v>1.0333492283357462</v>
      </c>
      <c r="Z6" s="183">
        <v>0.44374317667068069</v>
      </c>
      <c r="AA6" s="183">
        <v>0.73916165767196607</v>
      </c>
      <c r="AB6" s="183">
        <v>0.50282687287093752</v>
      </c>
      <c r="AC6" s="183">
        <v>0.14709378533189005</v>
      </c>
      <c r="AD6" s="183">
        <v>0.44251226633317542</v>
      </c>
      <c r="AE6" s="183">
        <v>0.73793074733446073</v>
      </c>
      <c r="AF6" s="183">
        <v>0.14709378533189005</v>
      </c>
      <c r="AG6" s="183">
        <v>1.0345801386732514</v>
      </c>
      <c r="AH6" s="183">
        <v>0.14709378533189005</v>
      </c>
      <c r="AI6" s="183">
        <v>0.14709378533189005</v>
      </c>
      <c r="AJ6" s="183">
        <v>0.17630870799251491</v>
      </c>
      <c r="AK6" s="5"/>
      <c r="AL6" s="3"/>
      <c r="AM6" s="155"/>
    </row>
    <row r="7" spans="1:39" x14ac:dyDescent="0.3">
      <c r="A7" s="160" t="s">
        <v>99</v>
      </c>
      <c r="B7" s="178">
        <v>23.807526881720428</v>
      </c>
      <c r="C7" s="179">
        <v>5.3347477963048293</v>
      </c>
      <c r="D7" s="315"/>
      <c r="E7" s="183">
        <v>0.58156762670435136</v>
      </c>
      <c r="F7" s="183">
        <v>1.1131178535874147</v>
      </c>
      <c r="G7" s="183">
        <v>0.48153282706177519</v>
      </c>
      <c r="H7" s="183">
        <v>0.58156762670435136</v>
      </c>
      <c r="I7" s="183">
        <v>0.30434941810075411</v>
      </c>
      <c r="J7" s="183">
        <v>1.1902664629058597</v>
      </c>
      <c r="K7" s="183">
        <v>1.2903012625484358</v>
      </c>
      <c r="L7" s="183">
        <v>0.83589964498381741</v>
      </c>
      <c r="M7" s="183">
        <v>0.48153282706177519</v>
      </c>
      <c r="N7" s="183">
        <v>1.2903012625484358</v>
      </c>
      <c r="O7" s="183">
        <v>1.6446680804704781</v>
      </c>
      <c r="P7" s="183">
        <v>0.48153282706177519</v>
      </c>
      <c r="Q7" s="183">
        <v>1.9635982166003161</v>
      </c>
      <c r="R7" s="183">
        <v>0.58156762670435136</v>
      </c>
      <c r="S7" s="183">
        <v>1.3379193037067103</v>
      </c>
      <c r="T7" s="183">
        <v>0.22720080878230917</v>
      </c>
      <c r="U7" s="183">
        <v>1.0130830539448386</v>
      </c>
      <c r="V7" s="183">
        <v>0.12716600913973303</v>
      </c>
      <c r="W7" s="183">
        <v>0.22720080878230917</v>
      </c>
      <c r="X7" s="183">
        <v>1.7218166897889229</v>
      </c>
      <c r="Y7" s="183">
        <v>0.83589964498381741</v>
      </c>
      <c r="Z7" s="183">
        <v>0.65871623602279628</v>
      </c>
      <c r="AA7" s="183">
        <v>1.899000098749944</v>
      </c>
      <c r="AB7" s="183">
        <v>0.93593444462639352</v>
      </c>
      <c r="AC7" s="183">
        <v>0.93593444462639352</v>
      </c>
      <c r="AD7" s="183">
        <v>1.0130830539448386</v>
      </c>
      <c r="AE7" s="183">
        <v>0.30434941810075411</v>
      </c>
      <c r="AF7" s="183">
        <v>0.65871623602279628</v>
      </c>
      <c r="AG7" s="183">
        <v>0.58156762670435136</v>
      </c>
      <c r="AH7" s="183">
        <v>0.30434941810075411</v>
      </c>
      <c r="AI7" s="183">
        <v>0.58156762670435136</v>
      </c>
      <c r="AJ7" s="183">
        <v>0.71372200282040554</v>
      </c>
      <c r="AK7" s="5"/>
      <c r="AL7" s="3"/>
      <c r="AM7" s="155"/>
    </row>
    <row r="8" spans="1:39" x14ac:dyDescent="0.3">
      <c r="A8" s="160" t="s">
        <v>100</v>
      </c>
      <c r="B8" s="178">
        <v>2.3537634408602153</v>
      </c>
      <c r="C8" s="179">
        <v>1.2660722997129183</v>
      </c>
      <c r="D8" s="315"/>
      <c r="E8" s="183">
        <v>1.3295476029266928</v>
      </c>
      <c r="F8" s="183">
        <v>1.2214831075522383</v>
      </c>
      <c r="G8" s="183">
        <v>0.37113953739259453</v>
      </c>
      <c r="H8" s="183">
        <v>0.47920403276704915</v>
      </c>
      <c r="I8" s="183">
        <v>1.2214831075522383</v>
      </c>
      <c r="J8" s="183">
        <v>1.2214831075522383</v>
      </c>
      <c r="K8" s="183">
        <v>2.1798911730863364</v>
      </c>
      <c r="L8" s="183">
        <v>0.37113953739259453</v>
      </c>
      <c r="M8" s="183">
        <v>1.2214831075522383</v>
      </c>
      <c r="N8" s="183">
        <v>0.37113953739259453</v>
      </c>
      <c r="O8" s="183">
        <v>0.37113953739259453</v>
      </c>
      <c r="P8" s="183">
        <v>0.37113953739259453</v>
      </c>
      <c r="Q8" s="183">
        <v>0.79631132247241643</v>
      </c>
      <c r="R8" s="183">
        <v>1.3295476029266928</v>
      </c>
      <c r="S8" s="183">
        <v>0.22941560903265407</v>
      </c>
      <c r="T8" s="183">
        <v>0.47920403276704915</v>
      </c>
      <c r="U8" s="183">
        <v>1.2214831075522383</v>
      </c>
      <c r="V8" s="183">
        <v>0.37113953739259453</v>
      </c>
      <c r="W8" s="183">
        <v>0.47920403276704915</v>
      </c>
      <c r="X8" s="183">
        <v>1.2214831075522383</v>
      </c>
      <c r="Y8" s="183">
        <v>1.3295476029266928</v>
      </c>
      <c r="Z8" s="183">
        <v>0.47920403276704915</v>
      </c>
      <c r="AA8" s="183">
        <v>1.3295476029266928</v>
      </c>
      <c r="AB8" s="183">
        <v>0.73430710381494213</v>
      </c>
      <c r="AC8" s="183">
        <v>1.3295476029266928</v>
      </c>
      <c r="AD8" s="183">
        <v>1.2214831075522383</v>
      </c>
      <c r="AE8" s="183">
        <v>0.47920403276704915</v>
      </c>
      <c r="AF8" s="183">
        <v>1.2214831075522383</v>
      </c>
      <c r="AG8" s="183">
        <v>0.37113953739259453</v>
      </c>
      <c r="AH8" s="183">
        <v>0.37113953739259453</v>
      </c>
      <c r="AI8" s="183">
        <v>1.3295476029266928</v>
      </c>
      <c r="AJ8" s="183">
        <v>1.3002705765800804</v>
      </c>
      <c r="AK8" s="5"/>
      <c r="AL8" s="3"/>
      <c r="AM8" s="155"/>
    </row>
    <row r="9" spans="1:39" ht="12.9" thickBot="1" x14ac:dyDescent="0.35">
      <c r="A9" s="161" t="s">
        <v>97</v>
      </c>
      <c r="B9" s="290">
        <v>57.320430107526882</v>
      </c>
      <c r="C9" s="180">
        <v>11.955791026448214</v>
      </c>
      <c r="D9" s="315"/>
      <c r="E9" s="183">
        <v>0.31749990399755007</v>
      </c>
      <c r="F9" s="183">
        <v>0.84241363735744978</v>
      </c>
      <c r="G9" s="183">
        <v>0.20741382936234956</v>
      </c>
      <c r="H9" s="183">
        <v>1.4322125405354487</v>
      </c>
      <c r="I9" s="183">
        <v>1.3673273707173494</v>
      </c>
      <c r="J9" s="183">
        <v>0.20741382936234956</v>
      </c>
      <c r="K9" s="183">
        <v>0.66744239290414986</v>
      </c>
      <c r="L9" s="183">
        <v>0.73232756272224919</v>
      </c>
      <c r="M9" s="183">
        <v>0.1425286595442502</v>
      </c>
      <c r="N9" s="183">
        <v>1.8922411040772491</v>
      </c>
      <c r="O9" s="183">
        <v>0.1425286595442502</v>
      </c>
      <c r="P9" s="183">
        <v>0.20741382936234956</v>
      </c>
      <c r="Q9" s="183">
        <v>1.6647784862879598</v>
      </c>
      <c r="R9" s="183">
        <v>0.20741382936234956</v>
      </c>
      <c r="S9" s="183">
        <v>1.6363456590642982</v>
      </c>
      <c r="T9" s="183">
        <v>1.0173848818107496</v>
      </c>
      <c r="U9" s="183">
        <v>0.49247114845084999</v>
      </c>
      <c r="V9" s="183">
        <v>0.84241363735744978</v>
      </c>
      <c r="W9" s="183">
        <v>0.84241363735744978</v>
      </c>
      <c r="X9" s="183">
        <v>1.2572412960821489</v>
      </c>
      <c r="Y9" s="183">
        <v>0.90729880717554912</v>
      </c>
      <c r="Z9" s="183">
        <v>0.20741382936234956</v>
      </c>
      <c r="AA9" s="183">
        <v>2.657011251708548</v>
      </c>
      <c r="AB9" s="183">
        <v>0.56245964623216971</v>
      </c>
      <c r="AC9" s="183">
        <v>0.38238507381564946</v>
      </c>
      <c r="AD9" s="183">
        <v>0.31749990399755007</v>
      </c>
      <c r="AE9" s="183">
        <v>0.38238507381564946</v>
      </c>
      <c r="AF9" s="183">
        <v>0.49247114845084999</v>
      </c>
      <c r="AG9" s="183">
        <v>1.6071837849887487</v>
      </c>
      <c r="AH9" s="183">
        <v>0.49247114845084999</v>
      </c>
      <c r="AI9" s="183">
        <v>0.1425286595442502</v>
      </c>
      <c r="AJ9" s="183">
        <v>0.22412317901387374</v>
      </c>
      <c r="AK9" s="5"/>
      <c r="AL9" s="3"/>
      <c r="AM9" s="155"/>
    </row>
    <row r="10" spans="1:39" s="196" customFormat="1" ht="37.75" thickBot="1" x14ac:dyDescent="0.3">
      <c r="B10" s="164"/>
      <c r="C10" s="164"/>
      <c r="D10" s="170" t="s">
        <v>121</v>
      </c>
      <c r="E10" s="181">
        <f t="shared" ref="E10:AG10" si="0">SUM(E6:E9)</f>
        <v>2.3757089189604841</v>
      </c>
      <c r="F10" s="181">
        <f t="shared" si="0"/>
        <v>3.9149453458315637</v>
      </c>
      <c r="G10" s="181">
        <f t="shared" si="0"/>
        <v>1.5025984601498947</v>
      </c>
      <c r="H10" s="181">
        <f t="shared" si="0"/>
        <v>4.1184013006826721</v>
      </c>
      <c r="I10" s="181">
        <f t="shared" si="0"/>
        <v>3.9265091247060884</v>
      </c>
      <c r="J10" s="181">
        <f t="shared" si="0"/>
        <v>2.7674880954898433</v>
      </c>
      <c r="K10" s="181">
        <f t="shared" si="0"/>
        <v>5.4676334482134585</v>
      </c>
      <c r="L10" s="181">
        <f t="shared" si="0"/>
        <v>2.9739468837719123</v>
      </c>
      <c r="M10" s="181">
        <f t="shared" si="0"/>
        <v>1.9938692898276589</v>
      </c>
      <c r="N10" s="181">
        <f t="shared" si="0"/>
        <v>3.9961941703514547</v>
      </c>
      <c r="O10" s="181">
        <f t="shared" si="0"/>
        <v>5.2596148727520662</v>
      </c>
      <c r="P10" s="181">
        <f t="shared" si="0"/>
        <v>1.2084108894861145</v>
      </c>
      <c r="Q10" s="181">
        <f t="shared" si="0"/>
        <v>5.4875791017965669</v>
      </c>
      <c r="R10" s="181">
        <f t="shared" si="0"/>
        <v>2.2668537546627894</v>
      </c>
      <c r="S10" s="181">
        <f t="shared" si="0"/>
        <v>5.0752797399805551</v>
      </c>
      <c r="T10" s="181">
        <f t="shared" si="0"/>
        <v>1.8708835086919979</v>
      </c>
      <c r="U10" s="181">
        <f t="shared" si="0"/>
        <v>4.3512235002862436</v>
      </c>
      <c r="V10" s="181">
        <f t="shared" si="0"/>
        <v>1.4878129692216673</v>
      </c>
      <c r="W10" s="181">
        <f t="shared" si="0"/>
        <v>1.9925616555774888</v>
      </c>
      <c r="X10" s="181">
        <f t="shared" ref="X10" si="1">SUM(X6:X9)</f>
        <v>4.9397027510952762</v>
      </c>
      <c r="Y10" s="181">
        <f t="shared" si="0"/>
        <v>4.1060952834218059</v>
      </c>
      <c r="Z10" s="181">
        <f t="shared" si="0"/>
        <v>1.7890772748228756</v>
      </c>
      <c r="AA10" s="181">
        <f t="shared" si="0"/>
        <v>6.6247206110571515</v>
      </c>
      <c r="AB10" s="181">
        <f t="shared" si="0"/>
        <v>2.7355280675444429</v>
      </c>
      <c r="AC10" s="181">
        <f t="shared" si="0"/>
        <v>2.7949609067006258</v>
      </c>
      <c r="AD10" s="181">
        <f t="shared" si="0"/>
        <v>2.9945783318278023</v>
      </c>
      <c r="AE10" s="181">
        <f t="shared" si="0"/>
        <v>1.9038692720179133</v>
      </c>
      <c r="AF10" s="181">
        <f t="shared" si="0"/>
        <v>2.5197642773577744</v>
      </c>
      <c r="AG10" s="181">
        <f t="shared" si="0"/>
        <v>3.5944710877589463</v>
      </c>
      <c r="AH10" s="181">
        <f t="shared" ref="AH10:AJ10" si="2">SUM(AH6:AH9)</f>
        <v>1.3150538892760886</v>
      </c>
      <c r="AI10" s="181">
        <f t="shared" si="2"/>
        <v>2.2007376745071845</v>
      </c>
      <c r="AJ10" s="181">
        <f t="shared" si="2"/>
        <v>2.4144244664068744</v>
      </c>
      <c r="AL10" s="3"/>
      <c r="AM10" s="155"/>
    </row>
    <row r="11" spans="1:39" ht="12.9" thickTop="1" x14ac:dyDescent="0.3">
      <c r="D11" s="186" t="s">
        <v>129</v>
      </c>
      <c r="E11" s="196">
        <f t="shared" ref="E11:AG11" si="3">COUNTIFS(E6:E9,"&gt;1",E6:E9,"&lt;2")+COUNTIFS(E6:E9,"&gt;2",E6:E9,"&lt;3")*2+COUNTIFS(E6:E9,"&gt;3",E6:E9,"&lt;4")*3+COUNTIFS(E6:E9,"&gt;4",E6:E9,"&lt;5")*4+COUNTIFS(E6:E9,"&gt;5",E6:E9,"&lt;6")*5+COUNTIFS(E6:E9,"&gt;6",E6:E9,"&lt;7")*6</f>
        <v>1</v>
      </c>
      <c r="F11" s="196">
        <f t="shared" si="3"/>
        <v>2</v>
      </c>
      <c r="G11" s="196">
        <f t="shared" si="3"/>
        <v>0</v>
      </c>
      <c r="H11" s="196">
        <f t="shared" si="3"/>
        <v>2</v>
      </c>
      <c r="I11" s="196">
        <f t="shared" si="3"/>
        <v>3</v>
      </c>
      <c r="J11" s="196">
        <f t="shared" si="3"/>
        <v>2</v>
      </c>
      <c r="K11" s="196">
        <f t="shared" si="3"/>
        <v>4</v>
      </c>
      <c r="L11" s="196">
        <f t="shared" si="3"/>
        <v>1</v>
      </c>
      <c r="M11" s="196">
        <f t="shared" si="3"/>
        <v>1</v>
      </c>
      <c r="N11" s="196">
        <f t="shared" si="3"/>
        <v>2</v>
      </c>
      <c r="O11" s="196">
        <f t="shared" si="3"/>
        <v>4</v>
      </c>
      <c r="P11" s="196">
        <f t="shared" si="3"/>
        <v>0</v>
      </c>
      <c r="Q11" s="196">
        <f t="shared" si="3"/>
        <v>3</v>
      </c>
      <c r="R11" s="196">
        <f t="shared" si="3"/>
        <v>1</v>
      </c>
      <c r="S11" s="196">
        <f t="shared" si="3"/>
        <v>3</v>
      </c>
      <c r="T11" s="196">
        <f t="shared" si="3"/>
        <v>1</v>
      </c>
      <c r="U11" s="196">
        <f t="shared" si="3"/>
        <v>3</v>
      </c>
      <c r="V11" s="196">
        <f t="shared" si="3"/>
        <v>0</v>
      </c>
      <c r="W11" s="196">
        <f t="shared" si="3"/>
        <v>0</v>
      </c>
      <c r="X11" s="196">
        <f t="shared" ref="X11" si="4">COUNTIFS(X6:X9,"&gt;1",X6:X9,"&lt;2")+COUNTIFS(X6:X9,"&gt;2",X6:X9,"&lt;3")*2+COUNTIFS(X6:X9,"&gt;3",X6:X9,"&lt;4")*3+COUNTIFS(X6:X9,"&gt;4",X6:X9,"&lt;5")*4+COUNTIFS(X6:X9,"&gt;5",X6:X9,"&lt;6")*5+COUNTIFS(X6:X9,"&gt;6",X6:X9,"&lt;7")*6</f>
        <v>3</v>
      </c>
      <c r="Y11" s="196">
        <f t="shared" si="3"/>
        <v>2</v>
      </c>
      <c r="Z11" s="196">
        <f t="shared" si="3"/>
        <v>0</v>
      </c>
      <c r="AA11" s="196">
        <f t="shared" si="3"/>
        <v>4</v>
      </c>
      <c r="AB11" s="196">
        <f t="shared" si="3"/>
        <v>0</v>
      </c>
      <c r="AC11" s="196">
        <f t="shared" si="3"/>
        <v>1</v>
      </c>
      <c r="AD11" s="196">
        <f t="shared" si="3"/>
        <v>2</v>
      </c>
      <c r="AE11" s="196">
        <f t="shared" si="3"/>
        <v>0</v>
      </c>
      <c r="AF11" s="196">
        <f t="shared" si="3"/>
        <v>1</v>
      </c>
      <c r="AG11" s="196">
        <f t="shared" si="3"/>
        <v>2</v>
      </c>
      <c r="AH11" s="196">
        <f t="shared" ref="AH11:AJ11" si="5">COUNTIFS(AH6:AH9,"&gt;1",AH6:AH9,"&lt;2")+COUNTIFS(AH6:AH9,"&gt;2",AH6:AH9,"&lt;3")*2+COUNTIFS(AH6:AH9,"&gt;3",AH6:AH9,"&lt;4")*3+COUNTIFS(AH6:AH9,"&gt;4",AH6:AH9,"&lt;5")*4+COUNTIFS(AH6:AH9,"&gt;5",AH6:AH9,"&lt;6")*5+COUNTIFS(AH6:AH9,"&gt;6",AH6:AH9,"&lt;7")*6</f>
        <v>0</v>
      </c>
      <c r="AI11" s="196">
        <f t="shared" si="5"/>
        <v>1</v>
      </c>
      <c r="AJ11" s="196">
        <f t="shared" si="5"/>
        <v>1</v>
      </c>
      <c r="AK11" s="196"/>
      <c r="AL11" s="3"/>
      <c r="AM11" s="155"/>
    </row>
    <row r="12" spans="1:39" x14ac:dyDescent="0.3">
      <c r="AK12" s="3"/>
      <c r="AL12" s="155"/>
    </row>
    <row r="13" spans="1:39" ht="15.9" thickBot="1" x14ac:dyDescent="0.45">
      <c r="A13" s="173" t="s">
        <v>125</v>
      </c>
      <c r="E13" s="171"/>
      <c r="AK13" s="3"/>
      <c r="AL13" s="155"/>
    </row>
    <row r="14" spans="1:39" ht="12.9" thickBot="1" x14ac:dyDescent="0.35">
      <c r="A14" s="159" t="s">
        <v>122</v>
      </c>
      <c r="B14" s="162" t="s">
        <v>58</v>
      </c>
      <c r="C14" s="163" t="s">
        <v>59</v>
      </c>
      <c r="D14" s="172" t="s">
        <v>116</v>
      </c>
      <c r="E14" s="165">
        <v>101</v>
      </c>
      <c r="F14" s="165">
        <v>102</v>
      </c>
      <c r="G14" s="165">
        <v>103</v>
      </c>
      <c r="H14" s="165">
        <v>104</v>
      </c>
      <c r="I14" s="165">
        <v>105</v>
      </c>
      <c r="J14" s="165">
        <v>107</v>
      </c>
      <c r="K14" s="165">
        <v>108</v>
      </c>
      <c r="L14" s="165">
        <v>109</v>
      </c>
      <c r="M14" s="165">
        <v>110</v>
      </c>
      <c r="N14" s="165">
        <v>111</v>
      </c>
      <c r="O14" s="165">
        <v>112</v>
      </c>
      <c r="P14" s="165">
        <v>115</v>
      </c>
      <c r="Q14" s="165">
        <v>117</v>
      </c>
      <c r="R14" s="165">
        <v>120</v>
      </c>
      <c r="S14" s="165">
        <v>121</v>
      </c>
      <c r="T14" s="165">
        <v>123</v>
      </c>
      <c r="U14" s="165">
        <v>124</v>
      </c>
      <c r="V14" s="165">
        <v>125</v>
      </c>
      <c r="W14" s="165">
        <v>126</v>
      </c>
      <c r="X14" s="165">
        <v>127</v>
      </c>
      <c r="Y14" s="165">
        <v>128</v>
      </c>
      <c r="Z14" s="165">
        <v>130</v>
      </c>
      <c r="AA14" s="165">
        <v>131</v>
      </c>
      <c r="AB14" s="165">
        <v>133</v>
      </c>
      <c r="AC14" s="165">
        <v>134</v>
      </c>
      <c r="AD14" s="165">
        <v>138</v>
      </c>
      <c r="AE14" s="165">
        <v>142</v>
      </c>
      <c r="AF14" s="165">
        <v>143</v>
      </c>
      <c r="AG14" s="165">
        <v>145</v>
      </c>
      <c r="AH14" s="165">
        <v>146</v>
      </c>
      <c r="AI14" s="165">
        <v>147</v>
      </c>
      <c r="AJ14" s="165">
        <v>148</v>
      </c>
      <c r="AK14" s="5"/>
      <c r="AL14" s="3"/>
      <c r="AM14" s="155"/>
    </row>
    <row r="15" spans="1:39" ht="13.5" customHeight="1" thickTop="1" x14ac:dyDescent="0.3">
      <c r="A15" s="168" t="s">
        <v>3</v>
      </c>
      <c r="B15" s="21">
        <v>9.758064516129032</v>
      </c>
      <c r="C15" s="177">
        <v>7.5788202333234072</v>
      </c>
      <c r="D15" s="315" t="s">
        <v>119</v>
      </c>
      <c r="E15" s="183">
        <v>0.10730438836502158</v>
      </c>
      <c r="F15" s="183">
        <v>0.24196087572504868</v>
      </c>
      <c r="G15" s="183">
        <v>0.37661736308507576</v>
      </c>
      <c r="H15" s="183">
        <v>1.2392604852352493</v>
      </c>
      <c r="I15" s="183">
        <v>0.29666507371505968</v>
      </c>
      <c r="J15" s="183">
        <v>0.83529102315516801</v>
      </c>
      <c r="K15" s="183">
        <v>0.1620085863550326</v>
      </c>
      <c r="L15" s="183">
        <v>0.96994751051519512</v>
      </c>
      <c r="M15" s="183">
        <v>0.1620085863550326</v>
      </c>
      <c r="N15" s="183">
        <v>0.29666507371505968</v>
      </c>
      <c r="O15" s="183">
        <v>0.91524331252518409</v>
      </c>
      <c r="P15" s="183">
        <v>0.29666507371505968</v>
      </c>
      <c r="Q15" s="183">
        <v>0.79405247390115996</v>
      </c>
      <c r="R15" s="183">
        <v>0.51127385044510287</v>
      </c>
      <c r="S15" s="183">
        <v>0.83529102315516801</v>
      </c>
      <c r="T15" s="183">
        <v>1.0498997998852113</v>
      </c>
      <c r="U15" s="183">
        <v>0.91524331252518409</v>
      </c>
      <c r="V15" s="183">
        <v>0.70063453579514101</v>
      </c>
      <c r="W15" s="183">
        <v>0.10730438836502158</v>
      </c>
      <c r="X15" s="183">
        <v>0.1620085863550326</v>
      </c>
      <c r="Y15" s="183">
        <v>0.64593033780512998</v>
      </c>
      <c r="Z15" s="183">
        <v>0.5659780484351139</v>
      </c>
      <c r="AA15" s="183">
        <v>1.3739169725952765</v>
      </c>
      <c r="AB15" s="183">
        <v>4.0123425218058069</v>
      </c>
      <c r="AC15" s="183">
        <v>0.29582347066905956</v>
      </c>
      <c r="AD15" s="183">
        <v>0.37661736308507576</v>
      </c>
      <c r="AE15" s="183">
        <v>0.10730438836502158</v>
      </c>
      <c r="AF15" s="183">
        <v>0.37661736308507576</v>
      </c>
      <c r="AG15" s="183">
        <v>1.1046039978752222</v>
      </c>
      <c r="AH15" s="183">
        <v>2.7352098995005503E-2</v>
      </c>
      <c r="AI15" s="183">
        <v>1.3739169725952765</v>
      </c>
      <c r="AJ15" s="183">
        <v>0.43132156107508679</v>
      </c>
      <c r="AK15" s="5"/>
      <c r="AL15" s="3"/>
      <c r="AM15" s="155"/>
    </row>
    <row r="16" spans="1:39" x14ac:dyDescent="0.3">
      <c r="A16" s="169" t="s">
        <v>96</v>
      </c>
      <c r="B16" s="21">
        <v>72.654838709677421</v>
      </c>
      <c r="C16" s="179">
        <v>12.061780927366566</v>
      </c>
      <c r="D16" s="315"/>
      <c r="E16" s="183">
        <v>0.22184413239082448</v>
      </c>
      <c r="F16" s="183">
        <v>0.45345953978091791</v>
      </c>
      <c r="G16" s="183">
        <v>0.22184413239082448</v>
      </c>
      <c r="H16" s="183">
        <v>0.70461749716954913</v>
      </c>
      <c r="I16" s="183">
        <v>0.24138668238936231</v>
      </c>
      <c r="J16" s="183">
        <v>0.70461749716954913</v>
      </c>
      <c r="K16" s="183">
        <v>0.24138668238936231</v>
      </c>
      <c r="L16" s="183">
        <v>0.8204252008645958</v>
      </c>
      <c r="M16" s="183">
        <v>0.12557897869431561</v>
      </c>
      <c r="N16" s="183">
        <v>1.0520406082546891</v>
      </c>
      <c r="O16" s="183">
        <v>1.8431519841214783</v>
      </c>
      <c r="P16" s="183">
        <v>0.70461749716954913</v>
      </c>
      <c r="Q16" s="183">
        <v>0.70823648791002092</v>
      </c>
      <c r="R16" s="183">
        <v>0.1060364286957778</v>
      </c>
      <c r="S16" s="183">
        <v>0.93623290455964248</v>
      </c>
      <c r="T16" s="183">
        <v>0.9166903545611047</v>
      </c>
      <c r="U16" s="183">
        <v>0.45345953978091791</v>
      </c>
      <c r="V16" s="183">
        <v>0.8204252008645958</v>
      </c>
      <c r="W16" s="183">
        <v>0.45345953978091791</v>
      </c>
      <c r="X16" s="183">
        <v>0.70461749716954913</v>
      </c>
      <c r="Y16" s="183">
        <v>0.22184413239082448</v>
      </c>
      <c r="Z16" s="183">
        <v>0.35719438608440901</v>
      </c>
      <c r="AA16" s="183">
        <v>1.1678483119497358</v>
      </c>
      <c r="AB16" s="183">
        <v>3.9276906506323188</v>
      </c>
      <c r="AC16" s="183">
        <v>0.39555568793339452</v>
      </c>
      <c r="AD16" s="183">
        <v>0.56926724347596458</v>
      </c>
      <c r="AE16" s="183">
        <v>0.24138668238936231</v>
      </c>
      <c r="AF16" s="183">
        <v>0.33765183608587118</v>
      </c>
      <c r="AG16" s="183">
        <v>0.47300208977945568</v>
      </c>
      <c r="AH16" s="183">
        <v>0.45345953978091791</v>
      </c>
      <c r="AI16" s="183">
        <v>1.1678483119497358</v>
      </c>
      <c r="AJ16" s="183">
        <v>0.8204252008645958</v>
      </c>
      <c r="AK16" s="5"/>
      <c r="AL16" s="3"/>
      <c r="AM16" s="155"/>
    </row>
    <row r="17" spans="1:39" x14ac:dyDescent="0.3">
      <c r="A17" s="169" t="s">
        <v>99</v>
      </c>
      <c r="B17" s="21">
        <v>10.451612903225806</v>
      </c>
      <c r="C17" s="179">
        <v>9.4577964652711053</v>
      </c>
      <c r="D17" s="315"/>
      <c r="E17" s="183">
        <v>0.88100920393733972</v>
      </c>
      <c r="F17" s="183">
        <v>0.85390122843157545</v>
      </c>
      <c r="G17" s="183">
        <v>1.3553987752882149E-2</v>
      </c>
      <c r="H17" s="183">
        <v>2.1821920282140259</v>
      </c>
      <c r="I17" s="183">
        <v>1.7484644201217974</v>
      </c>
      <c r="J17" s="183">
        <v>0.88100920393733972</v>
      </c>
      <c r="K17" s="183">
        <v>1.721356444616033</v>
      </c>
      <c r="L17" s="183">
        <v>0.42017362033934663</v>
      </c>
      <c r="M17" s="183">
        <v>0.42017362033934663</v>
      </c>
      <c r="N17" s="183">
        <v>1.721356444616033</v>
      </c>
      <c r="O17" s="183">
        <v>1.7484644201217974</v>
      </c>
      <c r="P17" s="183">
        <v>0.85390122843157545</v>
      </c>
      <c r="Q17" s="183">
        <v>2.9818773056340574E-2</v>
      </c>
      <c r="R17" s="183">
        <v>0.85390122843157545</v>
      </c>
      <c r="S17" s="183">
        <v>0.85390122843157545</v>
      </c>
      <c r="T17" s="183">
        <v>1.3147368120295686</v>
      </c>
      <c r="U17" s="183">
        <v>1.3553987752882149E-2</v>
      </c>
      <c r="V17" s="183">
        <v>0.42017362033934663</v>
      </c>
      <c r="W17" s="183">
        <v>0.44728159584511096</v>
      </c>
      <c r="X17" s="183">
        <v>0.44728159584511096</v>
      </c>
      <c r="Y17" s="183">
        <v>1.3553987752882149E-2</v>
      </c>
      <c r="Z17" s="183">
        <v>1.2876288365238042</v>
      </c>
      <c r="AA17" s="183">
        <v>0.44728159584511096</v>
      </c>
      <c r="AB17" s="183">
        <v>0.42017362033934663</v>
      </c>
      <c r="AC17" s="183">
        <v>0.37680085953012393</v>
      </c>
      <c r="AD17" s="183">
        <v>0.44728159584511096</v>
      </c>
      <c r="AE17" s="183">
        <v>1.2876288365238042</v>
      </c>
      <c r="AF17" s="183">
        <v>1.3147368120295686</v>
      </c>
      <c r="AG17" s="183">
        <v>0.44728159584511096</v>
      </c>
      <c r="AH17" s="183">
        <v>0.85390122843157545</v>
      </c>
      <c r="AI17" s="183">
        <v>0.44728159584511096</v>
      </c>
      <c r="AJ17" s="183">
        <v>0.42017362033934663</v>
      </c>
      <c r="AK17" s="5"/>
      <c r="AL17" s="29"/>
      <c r="AM17" s="155"/>
    </row>
    <row r="18" spans="1:39" ht="12.9" thickBot="1" x14ac:dyDescent="0.35">
      <c r="A18" s="205" t="s">
        <v>100</v>
      </c>
      <c r="B18" s="21">
        <v>3.8129032258064517</v>
      </c>
      <c r="C18" s="179">
        <v>1.8395184035473113</v>
      </c>
      <c r="D18" s="315"/>
      <c r="E18" s="183">
        <v>1.1942923802010303</v>
      </c>
      <c r="F18" s="183">
        <v>0.67644202564231803</v>
      </c>
      <c r="G18" s="183">
        <v>0.15859167108360564</v>
      </c>
      <c r="H18" s="183">
        <v>1.912809747151244</v>
      </c>
      <c r="I18" s="183">
        <v>0.35925868347510675</v>
      </c>
      <c r="J18" s="183">
        <v>0.15859167108360564</v>
      </c>
      <c r="K18" s="183">
        <v>2.2299930893184556</v>
      </c>
      <c r="L18" s="183">
        <v>1.1942923802010303</v>
      </c>
      <c r="M18" s="183">
        <v>0.35925868347510675</v>
      </c>
      <c r="N18" s="183">
        <v>0.87710903803381923</v>
      </c>
      <c r="O18" s="183">
        <v>1.1942923802010303</v>
      </c>
      <c r="P18" s="183">
        <v>0.15859167108360564</v>
      </c>
      <c r="Q18" s="183">
        <v>0.8835821674658032</v>
      </c>
      <c r="R18" s="183">
        <v>0.67644202564231803</v>
      </c>
      <c r="S18" s="183">
        <v>0.87710903803381923</v>
      </c>
      <c r="T18" s="183">
        <v>1.3949593925925317</v>
      </c>
      <c r="U18" s="183">
        <v>1.912809747151244</v>
      </c>
      <c r="V18" s="183">
        <v>0.67644202564231803</v>
      </c>
      <c r="W18" s="183">
        <v>0.15859167108360564</v>
      </c>
      <c r="X18" s="183">
        <v>1.912809747151244</v>
      </c>
      <c r="Y18" s="183">
        <v>0.87710903803381923</v>
      </c>
      <c r="Z18" s="183">
        <v>0.35925868347510675</v>
      </c>
      <c r="AA18" s="183">
        <v>0.15859167108360564</v>
      </c>
      <c r="AB18" s="183">
        <v>0.87710903803381923</v>
      </c>
      <c r="AC18" s="183">
        <v>0.57287195473057551</v>
      </c>
      <c r="AD18" s="183">
        <v>0.35925868347510675</v>
      </c>
      <c r="AE18" s="183">
        <v>0.67644202564231803</v>
      </c>
      <c r="AF18" s="183">
        <v>0.35925868347510675</v>
      </c>
      <c r="AG18" s="183">
        <v>1.1942923802010303</v>
      </c>
      <c r="AH18" s="183">
        <v>0.67644202564231803</v>
      </c>
      <c r="AI18" s="183">
        <v>0.15859167108360564</v>
      </c>
      <c r="AJ18" s="183">
        <v>0.35925868347510675</v>
      </c>
      <c r="AK18" s="5"/>
      <c r="AL18" s="3"/>
      <c r="AM18" s="155"/>
    </row>
    <row r="19" spans="1:39" ht="37.75" thickBot="1" x14ac:dyDescent="0.35">
      <c r="B19" s="175"/>
      <c r="C19" s="175"/>
      <c r="D19" s="170" t="s">
        <v>121</v>
      </c>
      <c r="E19" s="181">
        <f t="shared" ref="E19:AJ19" si="6">SUM(E15:E18)</f>
        <v>2.4044501048942162</v>
      </c>
      <c r="F19" s="181">
        <f t="shared" si="6"/>
        <v>2.2257636695798597</v>
      </c>
      <c r="G19" s="181">
        <f t="shared" si="6"/>
        <v>0.77060715431238802</v>
      </c>
      <c r="H19" s="181">
        <f t="shared" si="6"/>
        <v>6.0388797577700686</v>
      </c>
      <c r="I19" s="181">
        <f t="shared" si="6"/>
        <v>2.645774859701326</v>
      </c>
      <c r="J19" s="181">
        <f t="shared" si="6"/>
        <v>2.5795093953456623</v>
      </c>
      <c r="K19" s="181">
        <f t="shared" si="6"/>
        <v>4.3547448026788835</v>
      </c>
      <c r="L19" s="181">
        <f t="shared" si="6"/>
        <v>3.404838711920168</v>
      </c>
      <c r="M19" s="181">
        <f t="shared" si="6"/>
        <v>1.0670198688638017</v>
      </c>
      <c r="N19" s="181">
        <f t="shared" si="6"/>
        <v>3.947171164619601</v>
      </c>
      <c r="O19" s="181">
        <f t="shared" si="6"/>
        <v>5.7011520969694907</v>
      </c>
      <c r="P19" s="181">
        <f t="shared" si="6"/>
        <v>2.0137754703997897</v>
      </c>
      <c r="Q19" s="181">
        <f t="shared" si="6"/>
        <v>2.4156899023333249</v>
      </c>
      <c r="R19" s="181">
        <f t="shared" si="6"/>
        <v>2.1476535332147741</v>
      </c>
      <c r="S19" s="181">
        <f t="shared" si="6"/>
        <v>3.5025341941802051</v>
      </c>
      <c r="T19" s="181">
        <f t="shared" si="6"/>
        <v>4.6762863590684161</v>
      </c>
      <c r="U19" s="181">
        <f t="shared" si="6"/>
        <v>3.2950665872102283</v>
      </c>
      <c r="V19" s="181">
        <f t="shared" si="6"/>
        <v>2.6176753826414014</v>
      </c>
      <c r="W19" s="181">
        <f t="shared" si="6"/>
        <v>1.1666371950746561</v>
      </c>
      <c r="X19" s="181">
        <f t="shared" ref="X19" si="7">SUM(X15:X18)</f>
        <v>3.2267174265209366</v>
      </c>
      <c r="Y19" s="181">
        <f t="shared" si="6"/>
        <v>1.7584374959826559</v>
      </c>
      <c r="Z19" s="181">
        <f t="shared" si="6"/>
        <v>2.5700599545184342</v>
      </c>
      <c r="AA19" s="181">
        <f t="shared" si="6"/>
        <v>3.1476385514737286</v>
      </c>
      <c r="AB19" s="181">
        <f t="shared" si="6"/>
        <v>9.2373158308112906</v>
      </c>
      <c r="AC19" s="181">
        <f t="shared" si="6"/>
        <v>1.6410519728631536</v>
      </c>
      <c r="AD19" s="181">
        <f t="shared" si="6"/>
        <v>1.7524248858812581</v>
      </c>
      <c r="AE19" s="181">
        <f t="shared" si="6"/>
        <v>2.3127619329205062</v>
      </c>
      <c r="AF19" s="181">
        <f t="shared" si="6"/>
        <v>2.3882646946756223</v>
      </c>
      <c r="AG19" s="181">
        <f t="shared" si="6"/>
        <v>3.2191800637008194</v>
      </c>
      <c r="AH19" s="181">
        <f t="shared" si="6"/>
        <v>2.0111548928498166</v>
      </c>
      <c r="AI19" s="181">
        <f t="shared" si="6"/>
        <v>3.1476385514737286</v>
      </c>
      <c r="AJ19" s="181">
        <f t="shared" si="6"/>
        <v>2.0311790657541362</v>
      </c>
      <c r="AK19" s="5"/>
    </row>
    <row r="20" spans="1:39" ht="12.9" thickTop="1" x14ac:dyDescent="0.3">
      <c r="D20" s="209" t="s">
        <v>129</v>
      </c>
      <c r="E20" s="196">
        <f t="shared" ref="E20:AJ20" si="8">COUNTIFS(E15:E18,"&gt;1",E15:E18,"&lt;2")+COUNTIFS(E15:E18,"&gt;2",E15:E18,"&lt;3")*2+COUNTIFS(E15:E18,"&gt;3",E15:E18,"&lt;4")*3+COUNTIFS(E15:E18,"&gt;4",E15:E18,"&lt;5")*4+COUNTIFS(E15:E18,"&gt;5",E15:E18,"&lt;6")*5+COUNTIFS(E15:E18,"&gt;6",E15:E18,"&lt;7")*6</f>
        <v>1</v>
      </c>
      <c r="F20" s="196">
        <f t="shared" si="8"/>
        <v>0</v>
      </c>
      <c r="G20" s="196">
        <f t="shared" si="8"/>
        <v>0</v>
      </c>
      <c r="H20" s="196">
        <f t="shared" si="8"/>
        <v>4</v>
      </c>
      <c r="I20" s="196">
        <f t="shared" si="8"/>
        <v>1</v>
      </c>
      <c r="J20" s="196">
        <f t="shared" si="8"/>
        <v>0</v>
      </c>
      <c r="K20" s="196">
        <f t="shared" si="8"/>
        <v>3</v>
      </c>
      <c r="L20" s="196">
        <f t="shared" si="8"/>
        <v>1</v>
      </c>
      <c r="M20" s="196">
        <f t="shared" si="8"/>
        <v>0</v>
      </c>
      <c r="N20" s="196">
        <f t="shared" si="8"/>
        <v>2</v>
      </c>
      <c r="O20" s="196">
        <f t="shared" si="8"/>
        <v>3</v>
      </c>
      <c r="P20" s="196">
        <f t="shared" si="8"/>
        <v>0</v>
      </c>
      <c r="Q20" s="196">
        <f t="shared" si="8"/>
        <v>0</v>
      </c>
      <c r="R20" s="196">
        <f t="shared" si="8"/>
        <v>0</v>
      </c>
      <c r="S20" s="196">
        <f t="shared" si="8"/>
        <v>0</v>
      </c>
      <c r="T20" s="196">
        <f t="shared" si="8"/>
        <v>3</v>
      </c>
      <c r="U20" s="196">
        <f t="shared" si="8"/>
        <v>1</v>
      </c>
      <c r="V20" s="196">
        <f t="shared" si="8"/>
        <v>0</v>
      </c>
      <c r="W20" s="196">
        <f t="shared" si="8"/>
        <v>0</v>
      </c>
      <c r="X20" s="196">
        <f t="shared" ref="X20" si="9">COUNTIFS(X15:X18,"&gt;1",X15:X18,"&lt;2")+COUNTIFS(X15:X18,"&gt;2",X15:X18,"&lt;3")*2+COUNTIFS(X15:X18,"&gt;3",X15:X18,"&lt;4")*3+COUNTIFS(X15:X18,"&gt;4",X15:X18,"&lt;5")*4+COUNTIFS(X15:X18,"&gt;5",X15:X18,"&lt;6")*5+COUNTIFS(X15:X18,"&gt;6",X15:X18,"&lt;7")*6</f>
        <v>1</v>
      </c>
      <c r="Y20" s="196">
        <f t="shared" si="8"/>
        <v>0</v>
      </c>
      <c r="Z20" s="196">
        <f t="shared" si="8"/>
        <v>1</v>
      </c>
      <c r="AA20" s="196">
        <f t="shared" si="8"/>
        <v>2</v>
      </c>
      <c r="AB20" s="196">
        <f t="shared" si="8"/>
        <v>7</v>
      </c>
      <c r="AC20" s="196">
        <f t="shared" si="8"/>
        <v>0</v>
      </c>
      <c r="AD20" s="196">
        <f t="shared" si="8"/>
        <v>0</v>
      </c>
      <c r="AE20" s="196">
        <f t="shared" si="8"/>
        <v>1</v>
      </c>
      <c r="AF20" s="196">
        <f t="shared" si="8"/>
        <v>1</v>
      </c>
      <c r="AG20" s="196">
        <f t="shared" si="8"/>
        <v>2</v>
      </c>
      <c r="AH20" s="196">
        <f t="shared" si="8"/>
        <v>0</v>
      </c>
      <c r="AI20" s="196">
        <f t="shared" si="8"/>
        <v>2</v>
      </c>
      <c r="AJ20" s="196">
        <f t="shared" si="8"/>
        <v>0</v>
      </c>
      <c r="AK20" s="5"/>
    </row>
    <row r="22" spans="1:39" ht="15.9" thickBot="1" x14ac:dyDescent="0.45">
      <c r="A22" s="173" t="s">
        <v>125</v>
      </c>
      <c r="B22" s="166"/>
      <c r="C22" s="167"/>
      <c r="D22" s="208"/>
      <c r="E22" s="171"/>
    </row>
    <row r="23" spans="1:39" ht="12.9" thickBot="1" x14ac:dyDescent="0.35">
      <c r="A23" s="159" t="s">
        <v>124</v>
      </c>
      <c r="B23" s="162" t="s">
        <v>58</v>
      </c>
      <c r="C23" s="163" t="s">
        <v>59</v>
      </c>
      <c r="D23" s="172" t="s">
        <v>120</v>
      </c>
      <c r="E23" s="165">
        <v>101</v>
      </c>
      <c r="F23" s="165">
        <v>102</v>
      </c>
      <c r="G23" s="165">
        <v>103</v>
      </c>
      <c r="H23" s="165">
        <v>104</v>
      </c>
      <c r="I23" s="165">
        <v>105</v>
      </c>
      <c r="J23" s="165">
        <v>107</v>
      </c>
      <c r="K23" s="165">
        <v>108</v>
      </c>
      <c r="L23" s="165">
        <v>109</v>
      </c>
      <c r="M23" s="165">
        <v>110</v>
      </c>
      <c r="N23" s="165">
        <v>111</v>
      </c>
      <c r="O23" s="165">
        <v>112</v>
      </c>
      <c r="P23" s="165">
        <v>115</v>
      </c>
      <c r="Q23" s="165">
        <v>117</v>
      </c>
      <c r="R23" s="165">
        <v>120</v>
      </c>
      <c r="S23" s="165">
        <v>121</v>
      </c>
      <c r="T23" s="165">
        <v>123</v>
      </c>
      <c r="U23" s="165">
        <v>124</v>
      </c>
      <c r="V23" s="165">
        <v>125</v>
      </c>
      <c r="W23" s="165">
        <v>126</v>
      </c>
      <c r="X23" s="165">
        <v>127</v>
      </c>
      <c r="Y23" s="165">
        <v>128</v>
      </c>
      <c r="Z23" s="165">
        <v>130</v>
      </c>
      <c r="AA23" s="165">
        <v>131</v>
      </c>
      <c r="AB23" s="165">
        <v>133</v>
      </c>
      <c r="AC23" s="165">
        <v>134</v>
      </c>
      <c r="AD23" s="165">
        <v>138</v>
      </c>
      <c r="AE23" s="165">
        <v>142</v>
      </c>
      <c r="AF23" s="165">
        <v>143</v>
      </c>
      <c r="AG23" s="165">
        <v>145</v>
      </c>
      <c r="AH23" s="165">
        <v>146</v>
      </c>
      <c r="AI23" s="165">
        <v>147</v>
      </c>
      <c r="AJ23" s="165">
        <v>148</v>
      </c>
      <c r="AK23" s="12"/>
    </row>
    <row r="24" spans="1:39" ht="13.5" customHeight="1" thickTop="1" x14ac:dyDescent="0.3">
      <c r="A24" s="168" t="s">
        <v>2</v>
      </c>
      <c r="B24" s="207">
        <v>64.811827956989248</v>
      </c>
      <c r="C24" s="177">
        <v>18.577402737549701</v>
      </c>
      <c r="D24" s="314" t="s">
        <v>123</v>
      </c>
      <c r="E24" s="183">
        <v>0.30040563231195438</v>
      </c>
      <c r="F24" s="183">
        <v>0.23831964587073226</v>
      </c>
      <c r="G24" s="183">
        <v>0.13419627277660048</v>
      </c>
      <c r="H24" s="183">
        <v>0.17623365942951014</v>
      </c>
      <c r="I24" s="183">
        <v>0.85917951028295347</v>
      </c>
      <c r="J24" s="183">
        <v>0.56879817786515541</v>
      </c>
      <c r="K24" s="183">
        <v>0.73500753740050928</v>
      </c>
      <c r="L24" s="183">
        <v>0.48666359163562073</v>
      </c>
      <c r="M24" s="183">
        <v>0.54874957807684288</v>
      </c>
      <c r="N24" s="183">
        <v>0.19628225921782261</v>
      </c>
      <c r="O24" s="183">
        <v>0.85917951028295347</v>
      </c>
      <c r="P24" s="183">
        <v>0.6308841643063775</v>
      </c>
      <c r="Q24" s="183">
        <v>0.42457760519439863</v>
      </c>
      <c r="R24" s="183">
        <v>1.5621739609247094</v>
      </c>
      <c r="S24" s="183">
        <v>0.46596826282188036</v>
      </c>
      <c r="T24" s="183">
        <v>0.25836824565904476</v>
      </c>
      <c r="U24" s="183">
        <v>0.11414767298828801</v>
      </c>
      <c r="V24" s="183">
        <v>1.1896580422773766</v>
      </c>
      <c r="W24" s="183">
        <v>1.375916001601043</v>
      </c>
      <c r="X24" s="183">
        <v>0.42457760519439863</v>
      </c>
      <c r="Y24" s="183">
        <v>1.542125361136397</v>
      </c>
      <c r="Z24" s="183">
        <v>0.11414767298828801</v>
      </c>
      <c r="AA24" s="183">
        <v>3.362667567720151</v>
      </c>
      <c r="AB24" s="183">
        <v>1.0654860693949324</v>
      </c>
      <c r="AC24" s="183">
        <v>0.95230848994478667</v>
      </c>
      <c r="AD24" s="183">
        <v>1.6242599473659316</v>
      </c>
      <c r="AE24" s="183">
        <v>0.79709352384173138</v>
      </c>
      <c r="AF24" s="183">
        <v>0.61083556451806498</v>
      </c>
      <c r="AG24" s="183">
        <v>0.92126549672417568</v>
      </c>
      <c r="AH24" s="183">
        <v>0.42457760519439863</v>
      </c>
      <c r="AI24" s="183">
        <v>0.17623365942951014</v>
      </c>
      <c r="AJ24" s="183">
        <v>0.79709352384173138</v>
      </c>
      <c r="AK24" s="183"/>
    </row>
    <row r="25" spans="1:39" x14ac:dyDescent="0.3">
      <c r="A25" s="169" t="s">
        <v>3</v>
      </c>
      <c r="B25" s="206">
        <v>1.0483870967741935</v>
      </c>
      <c r="C25" s="179">
        <v>2.5375672034111645</v>
      </c>
      <c r="D25" s="315"/>
      <c r="E25" s="183">
        <v>0.80111413595814174</v>
      </c>
      <c r="F25" s="183">
        <v>1.5835977106149313</v>
      </c>
      <c r="G25" s="183">
        <v>0.80111413595814174</v>
      </c>
      <c r="H25" s="183">
        <v>0.80111413595814174</v>
      </c>
      <c r="I25" s="183">
        <v>0.80111413595814174</v>
      </c>
      <c r="J25" s="183">
        <v>0.39124178732839476</v>
      </c>
      <c r="K25" s="183">
        <v>0.39124178732839476</v>
      </c>
      <c r="L25" s="183">
        <v>0.80111413595814174</v>
      </c>
      <c r="M25" s="183">
        <v>0.39124178732839476</v>
      </c>
      <c r="N25" s="183">
        <v>2.7759536339014677</v>
      </c>
      <c r="O25" s="183">
        <v>1.5835977106149313</v>
      </c>
      <c r="P25" s="183">
        <v>0.39124178732839476</v>
      </c>
      <c r="Q25" s="183">
        <v>0.80111413595814174</v>
      </c>
      <c r="R25" s="183">
        <v>0.39124178732839476</v>
      </c>
      <c r="S25" s="183">
        <v>0.80111413595814174</v>
      </c>
      <c r="T25" s="183">
        <v>0.80111413595814174</v>
      </c>
      <c r="U25" s="183">
        <v>0.80111413595814174</v>
      </c>
      <c r="V25" s="183">
        <v>0.80111413595814174</v>
      </c>
      <c r="W25" s="183">
        <v>1.5835977106149313</v>
      </c>
      <c r="X25" s="183">
        <v>0.39124178732839476</v>
      </c>
      <c r="Y25" s="183">
        <v>0.80111413595814174</v>
      </c>
      <c r="Z25" s="183">
        <v>0.39124178732839476</v>
      </c>
      <c r="AA25" s="183">
        <v>0.80111413595814174</v>
      </c>
      <c r="AB25" s="183">
        <v>1.5835977106149313</v>
      </c>
      <c r="AC25" s="183">
        <v>0.98741974897166296</v>
      </c>
      <c r="AD25" s="183">
        <v>0.39124178732839476</v>
      </c>
      <c r="AE25" s="183">
        <v>0.80111413595814174</v>
      </c>
      <c r="AF25" s="183">
        <v>0.80111413595814174</v>
      </c>
      <c r="AG25" s="183">
        <v>0.80111413595814174</v>
      </c>
      <c r="AH25" s="183">
        <v>0.39124178732839476</v>
      </c>
      <c r="AI25" s="183">
        <v>0.80111413595814174</v>
      </c>
      <c r="AJ25" s="183">
        <v>0.80111413595814174</v>
      </c>
      <c r="AK25" s="183"/>
    </row>
    <row r="26" spans="1:39" x14ac:dyDescent="0.3">
      <c r="A26" s="169" t="s">
        <v>96</v>
      </c>
      <c r="B26" s="206">
        <v>2.7956989247311825</v>
      </c>
      <c r="C26" s="179">
        <v>2.4854054283696203</v>
      </c>
      <c r="D26" s="315"/>
      <c r="E26" s="183">
        <v>0.56155665753829287</v>
      </c>
      <c r="F26" s="183">
        <v>0.32220463957115125</v>
      </c>
      <c r="G26" s="183">
        <v>0.32220463957115125</v>
      </c>
      <c r="H26" s="183">
        <v>0.56155665753829287</v>
      </c>
      <c r="I26" s="183">
        <v>2.0897272337900397</v>
      </c>
      <c r="J26" s="183">
        <v>1.2059659366805955</v>
      </c>
      <c r="K26" s="183">
        <v>1.2059659366805955</v>
      </c>
      <c r="L26" s="183">
        <v>0.56155665753829287</v>
      </c>
      <c r="M26" s="183">
        <v>0.56155665753829287</v>
      </c>
      <c r="N26" s="183">
        <v>0.32220463957115125</v>
      </c>
      <c r="O26" s="183">
        <v>2.0897272337900397</v>
      </c>
      <c r="P26" s="183">
        <v>1.445317954647737</v>
      </c>
      <c r="Q26" s="183">
        <v>0.32220463957115125</v>
      </c>
      <c r="R26" s="183">
        <v>0.56155665753829287</v>
      </c>
      <c r="S26" s="183">
        <v>1.5926115041659781</v>
      </c>
      <c r="T26" s="183">
        <v>0.32220463957115125</v>
      </c>
      <c r="U26" s="183">
        <v>0.56155665753829287</v>
      </c>
      <c r="V26" s="183">
        <v>0.56155665753829287</v>
      </c>
      <c r="W26" s="183">
        <v>0.56155665753829287</v>
      </c>
      <c r="X26" s="183">
        <v>1.445317954647737</v>
      </c>
      <c r="Y26" s="183">
        <v>0.56155665753829287</v>
      </c>
      <c r="Z26" s="183">
        <v>1.445317954647737</v>
      </c>
      <c r="AA26" s="183">
        <v>0.56155665753829287</v>
      </c>
      <c r="AB26" s="183">
        <v>1.2059659366805955</v>
      </c>
      <c r="AC26" s="183">
        <v>1.6478465852353175</v>
      </c>
      <c r="AD26" s="183">
        <v>0.32220463957115125</v>
      </c>
      <c r="AE26" s="183">
        <v>0.56155665753829287</v>
      </c>
      <c r="AF26" s="183">
        <v>0.32220463957115125</v>
      </c>
      <c r="AG26" s="183">
        <v>1.2059659366805955</v>
      </c>
      <c r="AH26" s="183">
        <v>0.56155665753829287</v>
      </c>
      <c r="AI26" s="183">
        <v>0.56155665753829287</v>
      </c>
      <c r="AJ26" s="183">
        <v>0.32220463957115125</v>
      </c>
      <c r="AK26" s="183"/>
    </row>
    <row r="27" spans="1:39" x14ac:dyDescent="0.3">
      <c r="A27" s="169" t="s">
        <v>99</v>
      </c>
      <c r="B27" s="206">
        <v>20.41720430107527</v>
      </c>
      <c r="C27" s="179">
        <v>11.237499626227459</v>
      </c>
      <c r="D27" s="315"/>
      <c r="E27" s="183">
        <v>6.6002994082114214E-2</v>
      </c>
      <c r="F27" s="183">
        <v>6.6002994082114214E-2</v>
      </c>
      <c r="G27" s="183">
        <v>0.85584491772403326</v>
      </c>
      <c r="H27" s="183">
        <v>0.41704384903407826</v>
      </c>
      <c r="I27" s="183">
        <v>0.28503786086984984</v>
      </c>
      <c r="J27" s="183">
        <v>1.4701664138899704</v>
      </c>
      <c r="K27" s="183">
        <v>0.37279807460784081</v>
      </c>
      <c r="L27" s="183">
        <v>0.28503786086984984</v>
      </c>
      <c r="M27" s="183">
        <v>0.54831850208382282</v>
      </c>
      <c r="N27" s="183">
        <v>1.4259206394637329</v>
      </c>
      <c r="O27" s="183">
        <v>0.54831850208382282</v>
      </c>
      <c r="P27" s="183">
        <v>0.76808470398604223</v>
      </c>
      <c r="Q27" s="183">
        <v>6.6002994082114214E-2</v>
      </c>
      <c r="R27" s="183">
        <v>0.94360513146202429</v>
      </c>
      <c r="S27" s="183">
        <v>0.12414413568353307</v>
      </c>
      <c r="T27" s="183">
        <v>1.1191255589380062</v>
      </c>
      <c r="U27" s="183">
        <v>6.6002994082114214E-2</v>
      </c>
      <c r="V27" s="183">
        <v>1.864721708153688</v>
      </c>
      <c r="W27" s="183">
        <v>0.32928363529608723</v>
      </c>
      <c r="X27" s="183">
        <v>1.6456868413659522</v>
      </c>
      <c r="Y27" s="183">
        <v>1.4259206394637329</v>
      </c>
      <c r="Z27" s="183">
        <v>0.54831850208382282</v>
      </c>
      <c r="AA27" s="183">
        <v>0.63607871582181386</v>
      </c>
      <c r="AB27" s="183">
        <v>1.6456868413659522</v>
      </c>
      <c r="AC27" s="183">
        <v>0.62730269444801479</v>
      </c>
      <c r="AD27" s="183">
        <v>2.4355287650078714</v>
      </c>
      <c r="AE27" s="183">
        <v>0.37279807460784081</v>
      </c>
      <c r="AF27" s="183">
        <v>0.1972776471318588</v>
      </c>
      <c r="AG27" s="183">
        <v>0.63607871582181386</v>
      </c>
      <c r="AH27" s="183">
        <v>1.864721708153688</v>
      </c>
      <c r="AI27" s="183">
        <v>0.15376320782010522</v>
      </c>
      <c r="AJ27" s="183">
        <v>0.28503786086984984</v>
      </c>
      <c r="AK27" s="183"/>
    </row>
    <row r="28" spans="1:39" x14ac:dyDescent="0.3">
      <c r="A28" s="169" t="s">
        <v>97</v>
      </c>
      <c r="B28" s="206">
        <v>0.83870967741935487</v>
      </c>
      <c r="C28" s="179">
        <v>0.93440798346861986</v>
      </c>
      <c r="D28" s="315"/>
      <c r="E28" s="183">
        <v>0.38587181657064484</v>
      </c>
      <c r="F28" s="183">
        <v>0.38587181657064484</v>
      </c>
      <c r="G28" s="183">
        <v>0.98611686456942582</v>
      </c>
      <c r="H28" s="183">
        <v>0.98611686456942582</v>
      </c>
      <c r="I28" s="183">
        <v>0.98611686456942582</v>
      </c>
      <c r="J28" s="183">
        <v>0.38587181657064484</v>
      </c>
      <c r="K28" s="183">
        <v>0.98611686456942582</v>
      </c>
      <c r="L28" s="183">
        <v>0.38587181657064484</v>
      </c>
      <c r="M28" s="183">
        <v>1.7578604977107155</v>
      </c>
      <c r="N28" s="183">
        <v>1.7578604977107155</v>
      </c>
      <c r="O28" s="183">
        <v>0.98611686456942582</v>
      </c>
      <c r="P28" s="183">
        <v>0.98611686456942582</v>
      </c>
      <c r="Q28" s="183">
        <v>0.38587181657064484</v>
      </c>
      <c r="R28" s="183">
        <v>0.98611686456942582</v>
      </c>
      <c r="S28" s="183">
        <v>0.98611686456942582</v>
      </c>
      <c r="T28" s="183">
        <v>0.38587181657064484</v>
      </c>
      <c r="U28" s="183">
        <v>0.98611686456942582</v>
      </c>
      <c r="V28" s="183">
        <v>0.38587181657064484</v>
      </c>
      <c r="W28" s="183">
        <v>0.38587181657064484</v>
      </c>
      <c r="X28" s="183">
        <v>0.38587181657064484</v>
      </c>
      <c r="Y28" s="183">
        <v>0.98611686456942582</v>
      </c>
      <c r="Z28" s="183">
        <v>1.7578604977107155</v>
      </c>
      <c r="AA28" s="183">
        <v>0.38587181657064484</v>
      </c>
      <c r="AB28" s="183">
        <v>0.98611686456942582</v>
      </c>
      <c r="AC28" s="183">
        <v>0.38587181657064484</v>
      </c>
      <c r="AD28" s="183">
        <v>1.7578604977107155</v>
      </c>
      <c r="AE28" s="183">
        <v>0.98611686456942582</v>
      </c>
      <c r="AF28" s="183">
        <v>0.38587181657064484</v>
      </c>
      <c r="AG28" s="183">
        <v>0.98611686456942582</v>
      </c>
      <c r="AH28" s="183">
        <v>1.7578604977107155</v>
      </c>
      <c r="AI28" s="183">
        <v>0.38587181657064484</v>
      </c>
      <c r="AJ28" s="183">
        <v>0.98611686456942582</v>
      </c>
      <c r="AK28" s="183"/>
    </row>
    <row r="29" spans="1:39" ht="12.9" thickBot="1" x14ac:dyDescent="0.35">
      <c r="A29" s="205" t="s">
        <v>105</v>
      </c>
      <c r="B29" s="290">
        <v>69.488505747126425</v>
      </c>
      <c r="C29" s="180">
        <v>16.421284764670133</v>
      </c>
      <c r="D29" s="315"/>
      <c r="E29" s="183">
        <v>1.2836119755277424E-2</v>
      </c>
      <c r="F29" s="183">
        <v>6.6836347691278969E-2</v>
      </c>
      <c r="G29" s="183">
        <v>0.54487115237061734</v>
      </c>
      <c r="H29" s="183">
        <v>0.14650881513783537</v>
      </c>
      <c r="I29" s="183">
        <v>0.72988832677428495</v>
      </c>
      <c r="J29" s="183">
        <v>1.1025784244965122</v>
      </c>
      <c r="K29" s="183">
        <v>0.5705433918811722</v>
      </c>
      <c r="L29" s="183">
        <v>0.2518535220949466</v>
      </c>
      <c r="M29" s="183">
        <v>0.33152598954150303</v>
      </c>
      <c r="N29" s="183">
        <v>0.96890572911395423</v>
      </c>
      <c r="O29" s="183">
        <v>0.72988832677428495</v>
      </c>
      <c r="P29" s="183">
        <v>1.1822508919430685</v>
      </c>
      <c r="Q29" s="183">
        <v>0.1721810546483902</v>
      </c>
      <c r="R29" s="183">
        <v>0.86356102215684294</v>
      </c>
      <c r="S29" s="183">
        <v>0.22529603294609485</v>
      </c>
      <c r="T29" s="183">
        <v>0.70421608726373019</v>
      </c>
      <c r="U29" s="183">
        <v>6.6836347691278969E-2</v>
      </c>
      <c r="V29" s="183">
        <v>1.8453028710260746</v>
      </c>
      <c r="W29" s="183">
        <v>2.1383205013017452</v>
      </c>
      <c r="X29" s="183">
        <v>0.1721810546483902</v>
      </c>
      <c r="Y29" s="183">
        <v>1.6062854686864054</v>
      </c>
      <c r="Z29" s="183">
        <v>0.22618128258439177</v>
      </c>
      <c r="AA29" s="183">
        <v>0.72988832677428495</v>
      </c>
      <c r="AB29" s="183">
        <v>1.7399581640689632</v>
      </c>
      <c r="AC29" s="183">
        <v>0.84939702794411953</v>
      </c>
      <c r="AD29" s="183">
        <v>2.4570103710879709</v>
      </c>
      <c r="AE29" s="183">
        <v>0.65021585932772863</v>
      </c>
      <c r="AF29" s="183">
        <v>0.4111984569880594</v>
      </c>
      <c r="AG29" s="183">
        <v>0.80956079422084137</v>
      </c>
      <c r="AH29" s="183">
        <v>0.1721810546483902</v>
      </c>
      <c r="AI29" s="183">
        <v>0.14650881513783537</v>
      </c>
      <c r="AJ29" s="183">
        <v>0.65021585932772863</v>
      </c>
      <c r="AK29" s="183"/>
    </row>
    <row r="30" spans="1:39" ht="37.75" thickBot="1" x14ac:dyDescent="0.35">
      <c r="D30" s="170" t="s">
        <v>121</v>
      </c>
      <c r="E30" s="181">
        <f t="shared" ref="E30:AG30" si="10">SUM(E24:E29)</f>
        <v>2.1277873562164253</v>
      </c>
      <c r="F30" s="181">
        <f t="shared" si="10"/>
        <v>2.6628331544008521</v>
      </c>
      <c r="G30" s="181">
        <f t="shared" si="10"/>
        <v>3.6443479829699701</v>
      </c>
      <c r="H30" s="181">
        <f t="shared" si="10"/>
        <v>3.0885739816672841</v>
      </c>
      <c r="I30" s="181">
        <f t="shared" si="10"/>
        <v>5.751063932244695</v>
      </c>
      <c r="J30" s="181">
        <f t="shared" si="10"/>
        <v>5.1246225568312731</v>
      </c>
      <c r="K30" s="181">
        <f t="shared" si="10"/>
        <v>4.2616735924679379</v>
      </c>
      <c r="L30" s="181">
        <f t="shared" si="10"/>
        <v>2.7720975846674962</v>
      </c>
      <c r="M30" s="181">
        <f t="shared" si="10"/>
        <v>4.1392530122795721</v>
      </c>
      <c r="N30" s="181">
        <f t="shared" si="10"/>
        <v>7.4471273989788438</v>
      </c>
      <c r="O30" s="181">
        <f t="shared" si="10"/>
        <v>6.7968281481154573</v>
      </c>
      <c r="P30" s="181">
        <f t="shared" si="10"/>
        <v>5.403896366781046</v>
      </c>
      <c r="Q30" s="181">
        <f t="shared" si="10"/>
        <v>2.171952246024841</v>
      </c>
      <c r="R30" s="181">
        <f t="shared" si="10"/>
        <v>5.3082554239796904</v>
      </c>
      <c r="S30" s="181">
        <f t="shared" si="10"/>
        <v>4.1952509361450536</v>
      </c>
      <c r="T30" s="181">
        <f t="shared" si="10"/>
        <v>3.590900483960719</v>
      </c>
      <c r="U30" s="181">
        <f t="shared" si="10"/>
        <v>2.5957746728275417</v>
      </c>
      <c r="V30" s="181">
        <f t="shared" si="10"/>
        <v>6.6482252315242185</v>
      </c>
      <c r="W30" s="181">
        <f t="shared" si="10"/>
        <v>6.3745463229227441</v>
      </c>
      <c r="X30" s="181">
        <f t="shared" ref="X30" si="11">SUM(X24:X29)</f>
        <v>4.4648770597555174</v>
      </c>
      <c r="Y30" s="181">
        <f t="shared" si="10"/>
        <v>6.9231191273523951</v>
      </c>
      <c r="Z30" s="181">
        <f t="shared" si="10"/>
        <v>4.4830676973433494</v>
      </c>
      <c r="AA30" s="181">
        <f t="shared" si="10"/>
        <v>6.4771772203833287</v>
      </c>
      <c r="AB30" s="181">
        <f t="shared" si="10"/>
        <v>8.2268115866948008</v>
      </c>
      <c r="AC30" s="181">
        <f t="shared" si="10"/>
        <v>5.4501463631145466</v>
      </c>
      <c r="AD30" s="181">
        <f t="shared" si="10"/>
        <v>8.9881060080720356</v>
      </c>
      <c r="AE30" s="181">
        <f t="shared" si="10"/>
        <v>4.1688951158431609</v>
      </c>
      <c r="AF30" s="181">
        <f t="shared" si="10"/>
        <v>2.7285022607379212</v>
      </c>
      <c r="AG30" s="181">
        <f t="shared" si="10"/>
        <v>5.3601019439749935</v>
      </c>
      <c r="AH30" s="181">
        <f t="shared" ref="AH30:AJ30" si="12">SUM(AH24:AH29)</f>
        <v>5.17213931057388</v>
      </c>
      <c r="AI30" s="181">
        <f t="shared" si="12"/>
        <v>2.2250482924545301</v>
      </c>
      <c r="AJ30" s="181">
        <f t="shared" si="12"/>
        <v>3.8417828841380288</v>
      </c>
      <c r="AK30" s="204"/>
    </row>
    <row r="31" spans="1:39" ht="12.9" thickTop="1" x14ac:dyDescent="0.3">
      <c r="D31" s="186" t="s">
        <v>129</v>
      </c>
      <c r="E31" s="196">
        <f t="shared" ref="E31:AG31" si="13">COUNTIFS(E24:E29,"&gt;1",E24:E29,"&lt;2")+COUNTIFS(E24:E29,"&gt;2",E24:E29,"&lt;3")*2+COUNTIFS(E24:E29,"&gt;3",E24:E29,"&lt;4")*3+COUNTIFS(E24:E29,"&gt;4",E24:E29,"&lt;5")*4+COUNTIFS(E24:E29,"&gt;5",E24:E29,"&lt;6")*5+COUNTIFS(E24:E29,"&gt;6",E24:E29,"&lt;7")*6</f>
        <v>0</v>
      </c>
      <c r="F31" s="196">
        <f t="shared" si="13"/>
        <v>1</v>
      </c>
      <c r="G31" s="196">
        <f t="shared" si="13"/>
        <v>0</v>
      </c>
      <c r="H31" s="196">
        <f t="shared" si="13"/>
        <v>0</v>
      </c>
      <c r="I31" s="196">
        <f t="shared" si="13"/>
        <v>2</v>
      </c>
      <c r="J31" s="196">
        <f t="shared" si="13"/>
        <v>3</v>
      </c>
      <c r="K31" s="196">
        <f t="shared" si="13"/>
        <v>1</v>
      </c>
      <c r="L31" s="196">
        <f t="shared" si="13"/>
        <v>0</v>
      </c>
      <c r="M31" s="196">
        <f t="shared" si="13"/>
        <v>1</v>
      </c>
      <c r="N31" s="196">
        <f t="shared" si="13"/>
        <v>4</v>
      </c>
      <c r="O31" s="196">
        <f t="shared" si="13"/>
        <v>3</v>
      </c>
      <c r="P31" s="196">
        <f t="shared" si="13"/>
        <v>2</v>
      </c>
      <c r="Q31" s="196">
        <f t="shared" si="13"/>
        <v>0</v>
      </c>
      <c r="R31" s="196">
        <f t="shared" si="13"/>
        <v>1</v>
      </c>
      <c r="S31" s="196">
        <f t="shared" si="13"/>
        <v>1</v>
      </c>
      <c r="T31" s="196">
        <f t="shared" si="13"/>
        <v>1</v>
      </c>
      <c r="U31" s="196">
        <f t="shared" si="13"/>
        <v>0</v>
      </c>
      <c r="V31" s="196">
        <f t="shared" si="13"/>
        <v>3</v>
      </c>
      <c r="W31" s="196">
        <f t="shared" si="13"/>
        <v>4</v>
      </c>
      <c r="X31" s="196">
        <f t="shared" ref="X31" si="14">COUNTIFS(X24:X29,"&gt;1",X24:X29,"&lt;2")+COUNTIFS(X24:X29,"&gt;2",X24:X29,"&lt;3")*2+COUNTIFS(X24:X29,"&gt;3",X24:X29,"&lt;4")*3+COUNTIFS(X24:X29,"&gt;4",X24:X29,"&lt;5")*4+COUNTIFS(X24:X29,"&gt;5",X24:X29,"&lt;6")*5+COUNTIFS(X24:X29,"&gt;6",X24:X29,"&lt;7")*6</f>
        <v>2</v>
      </c>
      <c r="Y31" s="196">
        <f t="shared" si="13"/>
        <v>3</v>
      </c>
      <c r="Z31" s="196">
        <f t="shared" si="13"/>
        <v>2</v>
      </c>
      <c r="AA31" s="196">
        <f t="shared" si="13"/>
        <v>3</v>
      </c>
      <c r="AB31" s="196">
        <f t="shared" si="13"/>
        <v>5</v>
      </c>
      <c r="AC31" s="196">
        <f t="shared" si="13"/>
        <v>1</v>
      </c>
      <c r="AD31" s="196">
        <f t="shared" si="13"/>
        <v>6</v>
      </c>
      <c r="AE31" s="196">
        <f t="shared" si="13"/>
        <v>0</v>
      </c>
      <c r="AF31" s="196">
        <f t="shared" si="13"/>
        <v>0</v>
      </c>
      <c r="AG31" s="196">
        <f t="shared" si="13"/>
        <v>1</v>
      </c>
      <c r="AH31" s="196">
        <f t="shared" ref="AH31:AJ31" si="15">COUNTIFS(AH24:AH29,"&gt;1",AH24:AH29,"&lt;2")+COUNTIFS(AH24:AH29,"&gt;2",AH24:AH29,"&lt;3")*2+COUNTIFS(AH24:AH29,"&gt;3",AH24:AH29,"&lt;4")*3+COUNTIFS(AH24:AH29,"&gt;4",AH24:AH29,"&lt;5")*4+COUNTIFS(AH24:AH29,"&gt;5",AH24:AH29,"&lt;6")*5+COUNTIFS(AH24:AH29,"&gt;6",AH24:AH29,"&lt;7")*6</f>
        <v>2</v>
      </c>
      <c r="AI31" s="196">
        <f t="shared" si="15"/>
        <v>0</v>
      </c>
      <c r="AJ31" s="196">
        <f t="shared" si="15"/>
        <v>0</v>
      </c>
      <c r="AK31" s="196"/>
    </row>
    <row r="33" spans="1:37" ht="15.9" thickBot="1" x14ac:dyDescent="0.45">
      <c r="A33" s="173" t="s">
        <v>125</v>
      </c>
      <c r="B33" s="166"/>
      <c r="C33" s="167"/>
    </row>
    <row r="34" spans="1:37" ht="12.9" thickBot="1" x14ac:dyDescent="0.35">
      <c r="A34" s="159" t="s">
        <v>126</v>
      </c>
      <c r="B34" s="162" t="s">
        <v>58</v>
      </c>
      <c r="C34" s="163" t="s">
        <v>59</v>
      </c>
      <c r="D34" s="172" t="s">
        <v>120</v>
      </c>
      <c r="E34" s="165">
        <v>101</v>
      </c>
      <c r="F34" s="165">
        <v>102</v>
      </c>
      <c r="G34" s="165">
        <v>103</v>
      </c>
      <c r="H34" s="165">
        <v>104</v>
      </c>
      <c r="I34" s="165">
        <v>105</v>
      </c>
      <c r="J34" s="165">
        <v>107</v>
      </c>
      <c r="K34" s="165">
        <v>108</v>
      </c>
      <c r="L34" s="165">
        <v>109</v>
      </c>
      <c r="M34" s="165">
        <v>110</v>
      </c>
      <c r="N34" s="165">
        <v>111</v>
      </c>
      <c r="O34" s="165">
        <v>112</v>
      </c>
      <c r="P34" s="165">
        <v>115</v>
      </c>
      <c r="Q34" s="165">
        <v>120</v>
      </c>
      <c r="R34" s="165">
        <v>121</v>
      </c>
      <c r="S34" s="165">
        <v>124</v>
      </c>
      <c r="T34" s="165">
        <v>125</v>
      </c>
      <c r="U34" s="165">
        <v>126</v>
      </c>
      <c r="V34" s="165">
        <v>127</v>
      </c>
      <c r="W34" s="165">
        <v>128</v>
      </c>
      <c r="X34" s="165">
        <v>130</v>
      </c>
      <c r="Y34" s="165">
        <v>131</v>
      </c>
      <c r="Z34" s="165">
        <v>133</v>
      </c>
      <c r="AA34" s="165">
        <v>134</v>
      </c>
      <c r="AB34" s="165">
        <v>138</v>
      </c>
      <c r="AC34" s="165">
        <v>142</v>
      </c>
      <c r="AD34" s="165">
        <v>143</v>
      </c>
      <c r="AE34" s="165">
        <v>145</v>
      </c>
      <c r="AF34" s="165">
        <v>146</v>
      </c>
      <c r="AG34" s="165">
        <v>147</v>
      </c>
      <c r="AH34" s="165">
        <v>148</v>
      </c>
      <c r="AI34" s="12"/>
      <c r="AJ34" s="12"/>
      <c r="AK34" s="12"/>
    </row>
    <row r="35" spans="1:37" ht="13.5" customHeight="1" thickTop="1" x14ac:dyDescent="0.3">
      <c r="A35" s="168" t="s">
        <v>2</v>
      </c>
      <c r="B35" s="207">
        <v>9.8275862068965516</v>
      </c>
      <c r="C35" s="177">
        <v>16.566034454175984</v>
      </c>
      <c r="D35" s="314" t="s">
        <v>119</v>
      </c>
      <c r="E35" s="183">
        <v>1.717334233334459</v>
      </c>
      <c r="F35" s="183">
        <v>0.36304690443412557</v>
      </c>
      <c r="G35" s="183">
        <v>0.60779762652454727</v>
      </c>
      <c r="H35" s="183">
        <v>0.60779762652454727</v>
      </c>
      <c r="I35" s="183">
        <v>0.60779762652454727</v>
      </c>
      <c r="J35" s="183">
        <v>0.60779762652454727</v>
      </c>
      <c r="K35" s="183">
        <v>3.6753400100578326</v>
      </c>
      <c r="L35" s="183">
        <v>0.36304690443412557</v>
      </c>
      <c r="M35" s="183">
        <v>0.60779762652454727</v>
      </c>
      <c r="N35" s="183">
        <v>1.3502081501988263</v>
      </c>
      <c r="O35" s="183">
        <v>0.31001758131453416</v>
      </c>
      <c r="P35" s="183">
        <v>0.17948386286630927</v>
      </c>
      <c r="Q35" s="183">
        <v>0.60779762652454727</v>
      </c>
      <c r="R35" s="183">
        <v>0.60779762652454727</v>
      </c>
      <c r="S35" s="183">
        <v>1.2278327891536156</v>
      </c>
      <c r="T35" s="183">
        <v>0.11829618234370384</v>
      </c>
      <c r="U35" s="183">
        <v>0.48542226547933642</v>
      </c>
      <c r="V35" s="183">
        <v>0.60779762652454727</v>
      </c>
      <c r="W35" s="183">
        <v>0.48542226547933642</v>
      </c>
      <c r="X35" s="183">
        <v>0.30185922391152015</v>
      </c>
      <c r="Y35" s="183">
        <v>0.60779762652454727</v>
      </c>
      <c r="Z35" s="183">
        <v>0.60779762652454727</v>
      </c>
      <c r="AA35" s="183">
        <v>0.60779762652454727</v>
      </c>
      <c r="AB35" s="183">
        <v>4.0791787015070141E-3</v>
      </c>
      <c r="AC35" s="183">
        <v>0.60779762652454727</v>
      </c>
      <c r="AD35" s="183">
        <v>1.5337711917666428</v>
      </c>
      <c r="AE35" s="183">
        <v>0.48542226547933642</v>
      </c>
      <c r="AF35" s="183">
        <v>5.7108501821098417E-2</v>
      </c>
      <c r="AG35" s="183">
        <v>0.92189438654058842</v>
      </c>
      <c r="AH35" s="183">
        <v>0.60779762652454727</v>
      </c>
      <c r="AI35" s="183"/>
      <c r="AJ35" s="183"/>
      <c r="AK35" s="183"/>
    </row>
    <row r="36" spans="1:37" x14ac:dyDescent="0.3">
      <c r="A36" s="169" t="s">
        <v>96</v>
      </c>
      <c r="B36" s="206">
        <v>9.4281609195402289</v>
      </c>
      <c r="C36" s="179">
        <v>9.1338081031541041</v>
      </c>
      <c r="D36" s="315"/>
      <c r="E36" s="183">
        <v>0.44435162738595957</v>
      </c>
      <c r="F36" s="183">
        <v>0.44435162738595957</v>
      </c>
      <c r="G36" s="183">
        <v>0.55387979763086048</v>
      </c>
      <c r="H36" s="183">
        <v>0.19479377113175456</v>
      </c>
      <c r="I36" s="183">
        <v>5.4764085122450464E-2</v>
      </c>
      <c r="J36" s="183">
        <v>1.0529955101392705</v>
      </c>
      <c r="K36" s="183">
        <v>1.4425830524027796</v>
      </c>
      <c r="L36" s="183">
        <v>0.44435162738595957</v>
      </c>
      <c r="M36" s="183">
        <v>0.11715354918600172</v>
      </c>
      <c r="N36" s="183">
        <v>0.30432194137665547</v>
      </c>
      <c r="O36" s="183">
        <v>0.44435162738595957</v>
      </c>
      <c r="P36" s="183">
        <v>5.4764085122450464E-2</v>
      </c>
      <c r="Q36" s="183">
        <v>5.4764085122450464E-2</v>
      </c>
      <c r="R36" s="183">
        <v>1.593704198690048</v>
      </c>
      <c r="S36" s="183">
        <v>0.94346733989436959</v>
      </c>
      <c r="T36" s="183">
        <v>0.30432194137665547</v>
      </c>
      <c r="U36" s="183">
        <v>0.69390948364016458</v>
      </c>
      <c r="V36" s="183">
        <v>0.44435162738595957</v>
      </c>
      <c r="W36" s="183">
        <v>1.1930251961485747</v>
      </c>
      <c r="X36" s="183">
        <v>3.5485740726813209</v>
      </c>
      <c r="Y36" s="183">
        <v>0.19479377113175456</v>
      </c>
      <c r="Z36" s="183">
        <v>1.4425830524027796</v>
      </c>
      <c r="AA36" s="183">
        <v>0.30432194137665547</v>
      </c>
      <c r="AB36" s="183">
        <v>5.4764085122450464E-2</v>
      </c>
      <c r="AC36" s="183">
        <v>0.80343765388506549</v>
      </c>
      <c r="AD36" s="183">
        <v>0.44435162738595957</v>
      </c>
      <c r="AE36" s="183">
        <v>0.69390948364016458</v>
      </c>
      <c r="AF36" s="183">
        <v>0.44435162738595957</v>
      </c>
      <c r="AG36" s="183">
        <v>1.5521112226476805</v>
      </c>
      <c r="AH36" s="183">
        <v>0.44435162738595957</v>
      </c>
      <c r="AI36" s="183"/>
      <c r="AJ36" s="183"/>
      <c r="AK36" s="183"/>
    </row>
    <row r="37" spans="1:37" x14ac:dyDescent="0.3">
      <c r="A37" s="169" t="s">
        <v>99</v>
      </c>
      <c r="B37" s="206">
        <v>34.080459770114942</v>
      </c>
      <c r="C37" s="179">
        <v>14.057606869313592</v>
      </c>
      <c r="D37" s="315"/>
      <c r="E37" s="183">
        <v>0.41193382477464147</v>
      </c>
      <c r="F37" s="183">
        <v>0.3403623108176575</v>
      </c>
      <c r="G37" s="183">
        <v>0.12564776894670554</v>
      </c>
      <c r="H37" s="183">
        <v>3.4179374109679692</v>
      </c>
      <c r="I37" s="183">
        <v>5.4076254989721552E-2</v>
      </c>
      <c r="J37" s="183">
        <v>5.4076254989721552E-2</v>
      </c>
      <c r="K37" s="183">
        <v>1.2342109962359902</v>
      </c>
      <c r="L37" s="183">
        <v>0.23220980083821441</v>
      </c>
      <c r="M37" s="183">
        <v>0.16063828688123041</v>
      </c>
      <c r="N37" s="183">
        <v>0.51849585666615039</v>
      </c>
      <c r="O37" s="183">
        <v>0.66163888458011832</v>
      </c>
      <c r="P37" s="183">
        <v>0.12564776894670554</v>
      </c>
      <c r="Q37" s="183">
        <v>0.69821988060257745</v>
      </c>
      <c r="R37" s="183">
        <v>0.22107645422268435</v>
      </c>
      <c r="S37" s="183">
        <v>1.5570780480863853</v>
      </c>
      <c r="T37" s="183">
        <v>0.3403623108176575</v>
      </c>
      <c r="U37" s="183">
        <v>2.3793552195477341</v>
      </c>
      <c r="V37" s="183">
        <v>0.5900673706231343</v>
      </c>
      <c r="W37" s="183">
        <v>1.8067831078918621</v>
      </c>
      <c r="X37" s="183">
        <v>0.73321039853710235</v>
      </c>
      <c r="Y37" s="183">
        <v>0.12564776894670554</v>
      </c>
      <c r="Z37" s="183">
        <v>0.12564776894670554</v>
      </c>
      <c r="AA37" s="183">
        <v>0.98450593643051343</v>
      </c>
      <c r="AB37" s="183">
        <v>0.23220980083821441</v>
      </c>
      <c r="AC37" s="183">
        <v>0.12564776894670554</v>
      </c>
      <c r="AD37" s="183">
        <v>0.66163888458011832</v>
      </c>
      <c r="AE37" s="183">
        <v>0.19721928290368954</v>
      </c>
      <c r="AF37" s="183">
        <v>8.9066772924246418E-2</v>
      </c>
      <c r="AG37" s="183">
        <v>8.9066772924246418E-2</v>
      </c>
      <c r="AH37" s="183">
        <v>0.48350533873162549</v>
      </c>
      <c r="AI37" s="183"/>
      <c r="AJ37" s="183"/>
      <c r="AK37" s="183"/>
    </row>
    <row r="38" spans="1:37" x14ac:dyDescent="0.3">
      <c r="A38" s="169" t="s">
        <v>100</v>
      </c>
      <c r="B38" s="206">
        <v>24.097701149425284</v>
      </c>
      <c r="C38" s="179">
        <v>21.262042210732975</v>
      </c>
      <c r="D38" s="315"/>
      <c r="E38" s="183">
        <v>0.37187038834118558</v>
      </c>
      <c r="F38" s="183">
        <v>1.2031100799273655</v>
      </c>
      <c r="G38" s="183">
        <v>0.88142289278101094</v>
      </c>
      <c r="H38" s="183">
        <v>0.60348516308656075</v>
      </c>
      <c r="I38" s="183">
        <v>0.55716220813748574</v>
      </c>
      <c r="J38" s="183">
        <v>1.3420789447745907</v>
      </c>
      <c r="K38" s="183">
        <v>0.69613107298471077</v>
      </c>
      <c r="L38" s="183">
        <v>1.5273707645708909</v>
      </c>
      <c r="M38" s="183">
        <v>6.8197683675027265E-2</v>
      </c>
      <c r="N38" s="183">
        <v>0.27665098094586493</v>
      </c>
      <c r="O38" s="183">
        <v>1.2957559898255155</v>
      </c>
      <c r="P38" s="183">
        <v>1.1104641700292155</v>
      </c>
      <c r="Q38" s="183">
        <v>0.64723462053846514</v>
      </c>
      <c r="R38" s="183">
        <v>0.44907531325631056</v>
      </c>
      <c r="S38" s="183">
        <v>1.1593606224754611</v>
      </c>
      <c r="T38" s="183">
        <v>1.1593606224754611</v>
      </c>
      <c r="U38" s="183">
        <v>1.1593606224754611</v>
      </c>
      <c r="V38" s="183">
        <v>1.1593606224754611</v>
      </c>
      <c r="W38" s="183">
        <v>2.4075069086033167</v>
      </c>
      <c r="X38" s="183">
        <v>0.13768211609863981</v>
      </c>
      <c r="Y38" s="183">
        <v>0.7887769828828608</v>
      </c>
      <c r="Z38" s="183">
        <v>0.41819334329026059</v>
      </c>
      <c r="AA38" s="183">
        <v>0.41819334329026059</v>
      </c>
      <c r="AB38" s="183">
        <v>0.4645162982393356</v>
      </c>
      <c r="AC38" s="183">
        <v>1.1593606224754611</v>
      </c>
      <c r="AD38" s="183">
        <v>1.2867487485852896E-3</v>
      </c>
      <c r="AE38" s="183">
        <v>1.3884018997236658</v>
      </c>
      <c r="AF38" s="183">
        <v>1.0178182601310655</v>
      </c>
      <c r="AG38" s="183">
        <v>4.5036206200489745E-2</v>
      </c>
      <c r="AH38" s="183">
        <v>1.020391757628236</v>
      </c>
      <c r="AI38" s="183"/>
      <c r="AJ38" s="183"/>
      <c r="AK38" s="183"/>
    </row>
    <row r="39" spans="1:37" x14ac:dyDescent="0.3">
      <c r="A39" s="169" t="s">
        <v>8</v>
      </c>
      <c r="B39" s="206">
        <v>14.566091954022987</v>
      </c>
      <c r="C39" s="179">
        <v>19.202443050360902</v>
      </c>
      <c r="D39" s="315"/>
      <c r="E39" s="183">
        <v>0.76959716358360919</v>
      </c>
      <c r="F39" s="183">
        <v>0.76959716358360919</v>
      </c>
      <c r="G39" s="183">
        <v>1.2076856084442873</v>
      </c>
      <c r="H39" s="183">
        <v>0.76959716358360919</v>
      </c>
      <c r="I39" s="183">
        <v>1.1606074472055279</v>
      </c>
      <c r="J39" s="183">
        <v>0.76959716358360919</v>
      </c>
      <c r="K39" s="183">
        <v>0.76959716358360919</v>
      </c>
      <c r="L39" s="183">
        <v>0.76959716358360919</v>
      </c>
      <c r="M39" s="183">
        <v>0.63097813326948415</v>
      </c>
      <c r="N39" s="183">
        <v>0.76959716358360919</v>
      </c>
      <c r="O39" s="183">
        <v>0.76959716358360919</v>
      </c>
      <c r="P39" s="183">
        <v>0.76959716358360919</v>
      </c>
      <c r="Q39" s="183">
        <v>0.29881555119601472</v>
      </c>
      <c r="R39" s="183">
        <v>0.81536759812129189</v>
      </c>
      <c r="S39" s="183">
        <v>0.76959716358360919</v>
      </c>
      <c r="T39" s="183">
        <v>1.2547637696830467</v>
      </c>
      <c r="U39" s="183">
        <v>0.83106031853421181</v>
      </c>
      <c r="V39" s="183">
        <v>2.4317178006520326</v>
      </c>
      <c r="W39" s="183">
        <v>0.76959716358360919</v>
      </c>
      <c r="X39" s="183">
        <v>0.76959716358360919</v>
      </c>
      <c r="Y39" s="183">
        <v>1.5843108983543628</v>
      </c>
      <c r="Z39" s="183">
        <v>1.0193729634892497</v>
      </c>
      <c r="AA39" s="183">
        <v>0.12488789995282022</v>
      </c>
      <c r="AB39" s="183">
        <v>0.64274767357917406</v>
      </c>
      <c r="AC39" s="183">
        <v>1.6784672208318818</v>
      </c>
      <c r="AD39" s="183">
        <v>0.76959716358360919</v>
      </c>
      <c r="AE39" s="183">
        <v>0.76959716358360919</v>
      </c>
      <c r="AF39" s="183">
        <v>0.76959716358360919</v>
      </c>
      <c r="AG39" s="183">
        <v>0.76959716358360919</v>
      </c>
      <c r="AH39" s="183">
        <v>0.76959716358360919</v>
      </c>
      <c r="AI39" s="183"/>
      <c r="AJ39" s="183"/>
      <c r="AK39" s="183"/>
    </row>
    <row r="40" spans="1:37" ht="12.9" thickBot="1" x14ac:dyDescent="0.35">
      <c r="A40" s="205" t="s">
        <v>105</v>
      </c>
      <c r="B40" s="290">
        <v>25.570987654320991</v>
      </c>
      <c r="C40" s="180">
        <v>20.361040177424119</v>
      </c>
      <c r="D40" s="315"/>
      <c r="E40" s="183">
        <v>0.4951326060529968</v>
      </c>
      <c r="F40" s="183">
        <v>1.1159169215885403</v>
      </c>
      <c r="G40" s="183">
        <v>0.68466784459905994</v>
      </c>
      <c r="H40" s="183">
        <v>1.3054521601346034</v>
      </c>
      <c r="I40" s="183">
        <v>0.63728403496254415</v>
      </c>
      <c r="J40" s="183">
        <v>1.3054521601346034</v>
      </c>
      <c r="K40" s="183">
        <v>2.0114145144215021</v>
      </c>
      <c r="L40" s="183">
        <v>1.1159169215885403</v>
      </c>
      <c r="M40" s="183">
        <v>0.10421617655174147</v>
      </c>
      <c r="N40" s="183">
        <v>0.21082974823390199</v>
      </c>
      <c r="O40" s="183">
        <v>0.59469501558686655</v>
      </c>
      <c r="P40" s="183">
        <v>0.97376549267899293</v>
      </c>
      <c r="Q40" s="183">
        <v>0.83161406376944558</v>
      </c>
      <c r="R40" s="183">
        <v>0.28980276429476154</v>
      </c>
      <c r="S40" s="183">
        <v>0.11606212896087041</v>
      </c>
      <c r="T40" s="183">
        <v>1.1111221313277022</v>
      </c>
      <c r="U40" s="183">
        <v>0.40036498677996518</v>
      </c>
      <c r="V40" s="183">
        <v>1.9166468951484708</v>
      </c>
      <c r="W40" s="183">
        <v>1.2106845408615718</v>
      </c>
      <c r="X40" s="183">
        <v>1.0685331119520245</v>
      </c>
      <c r="Y40" s="183">
        <v>1.0637383216911864</v>
      </c>
      <c r="Z40" s="183">
        <v>0.87420308314512318</v>
      </c>
      <c r="AA40" s="183">
        <v>0.40515977704080336</v>
      </c>
      <c r="AB40" s="183">
        <v>0.58990022532602837</v>
      </c>
      <c r="AC40" s="183">
        <v>1.158505940964218</v>
      </c>
      <c r="AD40" s="183">
        <v>0.3529811771434494</v>
      </c>
      <c r="AE40" s="183">
        <v>1.2106845408615718</v>
      </c>
      <c r="AF40" s="183">
        <v>0.87899787340596136</v>
      </c>
      <c r="AG40" s="183">
        <v>0.12085691922170858</v>
      </c>
      <c r="AH40" s="183">
        <v>1.0637383216911864</v>
      </c>
      <c r="AI40" s="183"/>
      <c r="AJ40" s="183"/>
      <c r="AK40" s="183"/>
    </row>
    <row r="41" spans="1:37" ht="37.75" thickBot="1" x14ac:dyDescent="0.35">
      <c r="D41" s="170" t="s">
        <v>121</v>
      </c>
      <c r="E41" s="181">
        <f t="shared" ref="E41:AH41" si="16">SUM(E35:E40)</f>
        <v>4.2102198434728519</v>
      </c>
      <c r="F41" s="181">
        <f t="shared" si="16"/>
        <v>4.2363850077372573</v>
      </c>
      <c r="G41" s="181">
        <f t="shared" si="16"/>
        <v>4.0611015389264713</v>
      </c>
      <c r="H41" s="181">
        <f t="shared" si="16"/>
        <v>6.8990632954290438</v>
      </c>
      <c r="I41" s="181">
        <f t="shared" si="16"/>
        <v>3.071691656942277</v>
      </c>
      <c r="J41" s="181">
        <f t="shared" si="16"/>
        <v>5.1319976601463422</v>
      </c>
      <c r="K41" s="181">
        <f t="shared" si="16"/>
        <v>9.8292768096864247</v>
      </c>
      <c r="L41" s="181">
        <f t="shared" si="16"/>
        <v>4.4524931824013398</v>
      </c>
      <c r="M41" s="181">
        <f t="shared" si="16"/>
        <v>1.6889814560880323</v>
      </c>
      <c r="N41" s="181">
        <f t="shared" si="16"/>
        <v>3.4301038410050078</v>
      </c>
      <c r="O41" s="181">
        <f t="shared" si="16"/>
        <v>4.0760562622766034</v>
      </c>
      <c r="P41" s="181">
        <f t="shared" si="16"/>
        <v>3.2137225432272829</v>
      </c>
      <c r="Q41" s="181">
        <f t="shared" si="16"/>
        <v>3.1384458277535003</v>
      </c>
      <c r="R41" s="181">
        <f t="shared" si="16"/>
        <v>3.9768239551096438</v>
      </c>
      <c r="S41" s="181">
        <f t="shared" si="16"/>
        <v>5.7733980921543111</v>
      </c>
      <c r="T41" s="181">
        <f t="shared" si="16"/>
        <v>4.2882269580242269</v>
      </c>
      <c r="U41" s="181">
        <f t="shared" si="16"/>
        <v>5.9494728964568724</v>
      </c>
      <c r="V41" s="181">
        <f t="shared" si="16"/>
        <v>7.1499419428096056</v>
      </c>
      <c r="W41" s="181">
        <f t="shared" si="16"/>
        <v>7.8730191825682709</v>
      </c>
      <c r="X41" s="181">
        <f t="shared" si="16"/>
        <v>6.5594560867642162</v>
      </c>
      <c r="Y41" s="181">
        <f t="shared" si="16"/>
        <v>4.3650653695314174</v>
      </c>
      <c r="Z41" s="181">
        <f t="shared" si="16"/>
        <v>4.4877978377986665</v>
      </c>
      <c r="AA41" s="181">
        <f t="shared" si="16"/>
        <v>2.8448665246156004</v>
      </c>
      <c r="AB41" s="181">
        <f t="shared" si="16"/>
        <v>1.98821726180671</v>
      </c>
      <c r="AC41" s="181">
        <f t="shared" si="16"/>
        <v>5.5332168336278791</v>
      </c>
      <c r="AD41" s="181">
        <f t="shared" si="16"/>
        <v>3.7636267932083647</v>
      </c>
      <c r="AE41" s="181">
        <f t="shared" si="16"/>
        <v>4.7452346361920377</v>
      </c>
      <c r="AF41" s="181">
        <f t="shared" si="16"/>
        <v>3.2569401992519404</v>
      </c>
      <c r="AG41" s="181">
        <f t="shared" si="16"/>
        <v>3.4985626711183224</v>
      </c>
      <c r="AH41" s="181">
        <f t="shared" si="16"/>
        <v>4.3893818355451639</v>
      </c>
      <c r="AI41" s="204"/>
      <c r="AJ41" s="204"/>
      <c r="AK41" s="204"/>
    </row>
    <row r="42" spans="1:37" ht="12.9" thickTop="1" x14ac:dyDescent="0.3">
      <c r="D42" s="186" t="s">
        <v>129</v>
      </c>
      <c r="E42" s="196">
        <f t="shared" ref="E42:AH42" si="17">COUNTIFS(E35:E40,"&gt;1",E35:E40,"&lt;2")+COUNTIFS(E35:E40,"&gt;2",E35:E40,"&lt;3")*2+COUNTIFS(E35:E40,"&gt;3",E35:E40,"&lt;4")*3+COUNTIFS(E35:E40,"&gt;4",E35:E40,"&lt;5")*4+COUNTIFS(E35:E40,"&gt;5",E35:E40,"&lt;6")*5+COUNTIFS(E35:E40,"&gt;6",E35:E40,"&lt;7")*6</f>
        <v>1</v>
      </c>
      <c r="F42" s="196">
        <f t="shared" si="17"/>
        <v>2</v>
      </c>
      <c r="G42" s="196">
        <f t="shared" si="17"/>
        <v>1</v>
      </c>
      <c r="H42" s="196">
        <f t="shared" si="17"/>
        <v>4</v>
      </c>
      <c r="I42" s="196">
        <f t="shared" si="17"/>
        <v>1</v>
      </c>
      <c r="J42" s="196">
        <f t="shared" si="17"/>
        <v>3</v>
      </c>
      <c r="K42" s="196">
        <f t="shared" si="17"/>
        <v>7</v>
      </c>
      <c r="L42" s="196">
        <f t="shared" si="17"/>
        <v>2</v>
      </c>
      <c r="M42" s="196">
        <f t="shared" si="17"/>
        <v>0</v>
      </c>
      <c r="N42" s="196">
        <f t="shared" si="17"/>
        <v>1</v>
      </c>
      <c r="O42" s="196">
        <f t="shared" si="17"/>
        <v>1</v>
      </c>
      <c r="P42" s="196">
        <f t="shared" si="17"/>
        <v>1</v>
      </c>
      <c r="Q42" s="196">
        <f t="shared" si="17"/>
        <v>0</v>
      </c>
      <c r="R42" s="196">
        <f t="shared" si="17"/>
        <v>1</v>
      </c>
      <c r="S42" s="196">
        <f t="shared" si="17"/>
        <v>3</v>
      </c>
      <c r="T42" s="196">
        <f t="shared" si="17"/>
        <v>3</v>
      </c>
      <c r="U42" s="196">
        <f t="shared" si="17"/>
        <v>3</v>
      </c>
      <c r="V42" s="196">
        <f t="shared" si="17"/>
        <v>4</v>
      </c>
      <c r="W42" s="196">
        <f t="shared" si="17"/>
        <v>5</v>
      </c>
      <c r="X42" s="196">
        <f t="shared" si="17"/>
        <v>4</v>
      </c>
      <c r="Y42" s="196">
        <f t="shared" si="17"/>
        <v>2</v>
      </c>
      <c r="Z42" s="196">
        <f t="shared" si="17"/>
        <v>2</v>
      </c>
      <c r="AA42" s="196">
        <f t="shared" si="17"/>
        <v>0</v>
      </c>
      <c r="AB42" s="196">
        <f t="shared" si="17"/>
        <v>0</v>
      </c>
      <c r="AC42" s="196">
        <f t="shared" si="17"/>
        <v>3</v>
      </c>
      <c r="AD42" s="196">
        <f t="shared" si="17"/>
        <v>1</v>
      </c>
      <c r="AE42" s="196">
        <f t="shared" si="17"/>
        <v>2</v>
      </c>
      <c r="AF42" s="196">
        <f t="shared" si="17"/>
        <v>1</v>
      </c>
      <c r="AG42" s="196">
        <f t="shared" si="17"/>
        <v>1</v>
      </c>
      <c r="AH42" s="196">
        <f t="shared" si="17"/>
        <v>2</v>
      </c>
      <c r="AI42" s="196"/>
      <c r="AJ42" s="196"/>
      <c r="AK42" s="196"/>
    </row>
    <row r="45" spans="1:37" x14ac:dyDescent="0.3"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</row>
    <row r="46" spans="1:37" ht="27.9" thickBot="1" x14ac:dyDescent="0.7">
      <c r="B46" s="317" t="s">
        <v>142</v>
      </c>
      <c r="C46" s="317"/>
      <c r="D46" s="317"/>
      <c r="E46" s="317"/>
      <c r="F46" s="317"/>
      <c r="G46" s="317"/>
      <c r="H46" s="317"/>
      <c r="I46" s="317"/>
      <c r="J46" s="317"/>
      <c r="K46" s="317"/>
      <c r="L46" s="317"/>
      <c r="M46" s="317"/>
      <c r="N46" s="317"/>
      <c r="O46" s="317"/>
      <c r="P46" s="317"/>
      <c r="Q46" s="317"/>
      <c r="R46" s="317"/>
      <c r="S46" s="317"/>
      <c r="T46" s="317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</row>
    <row r="47" spans="1:37" ht="12.75" customHeight="1" thickTop="1" x14ac:dyDescent="0.3"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</row>
    <row r="48" spans="1:37" ht="12.75" customHeight="1" x14ac:dyDescent="0.3"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</row>
    <row r="49" spans="1:36" ht="27" customHeight="1" x14ac:dyDescent="0.3">
      <c r="A49" s="5"/>
      <c r="B49" s="318" t="s">
        <v>130</v>
      </c>
      <c r="C49" s="318"/>
      <c r="D49" s="318"/>
      <c r="E49"/>
      <c r="F49" s="318" t="s">
        <v>133</v>
      </c>
      <c r="G49" s="318"/>
      <c r="H49" s="318"/>
      <c r="I49"/>
      <c r="J49" s="322" t="s">
        <v>134</v>
      </c>
      <c r="K49" s="322"/>
      <c r="L49" s="322"/>
      <c r="M49" s="203"/>
      <c r="N49" s="322" t="s">
        <v>135</v>
      </c>
      <c r="O49" s="322"/>
      <c r="P49" s="322"/>
      <c r="Q49" s="203"/>
      <c r="R49"/>
      <c r="S49"/>
      <c r="T49" s="12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</row>
    <row r="50" spans="1:36" ht="13.5" customHeight="1" x14ac:dyDescent="0.3">
      <c r="A50" s="5"/>
      <c r="B50" s="319" t="s">
        <v>131</v>
      </c>
      <c r="C50" s="320"/>
      <c r="D50" s="321"/>
      <c r="E50"/>
      <c r="F50" s="319" t="s">
        <v>131</v>
      </c>
      <c r="G50" s="320"/>
      <c r="H50" s="321"/>
      <c r="I50"/>
      <c r="J50" s="319" t="s">
        <v>131</v>
      </c>
      <c r="K50" s="320"/>
      <c r="L50" s="321"/>
      <c r="M50" s="302"/>
      <c r="N50" s="319" t="s">
        <v>131</v>
      </c>
      <c r="O50" s="320"/>
      <c r="P50" s="321"/>
      <c r="R50"/>
      <c r="S50"/>
      <c r="T50" s="12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</row>
    <row r="51" spans="1:36" ht="12.75" customHeight="1" thickBot="1" x14ac:dyDescent="0.35">
      <c r="B51" s="187" t="s">
        <v>127</v>
      </c>
      <c r="C51" s="187" t="s">
        <v>132</v>
      </c>
      <c r="D51" s="187" t="s">
        <v>128</v>
      </c>
      <c r="E51"/>
      <c r="F51" s="301" t="s">
        <v>127</v>
      </c>
      <c r="G51" s="301" t="s">
        <v>132</v>
      </c>
      <c r="H51" s="301" t="s">
        <v>128</v>
      </c>
      <c r="I51"/>
      <c r="J51" s="187" t="s">
        <v>127</v>
      </c>
      <c r="K51" s="187" t="s">
        <v>132</v>
      </c>
      <c r="L51" s="187" t="s">
        <v>128</v>
      </c>
      <c r="M51" s="187"/>
      <c r="N51" s="187" t="s">
        <v>127</v>
      </c>
      <c r="O51" s="187" t="s">
        <v>132</v>
      </c>
      <c r="P51" s="187" t="s">
        <v>128</v>
      </c>
      <c r="R51"/>
      <c r="S51"/>
      <c r="T51" s="12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</row>
    <row r="52" spans="1:36" ht="12.75" customHeight="1" x14ac:dyDescent="0.3">
      <c r="B52" s="291">
        <v>103</v>
      </c>
      <c r="C52" s="292">
        <v>0</v>
      </c>
      <c r="D52" s="312" t="s">
        <v>136</v>
      </c>
      <c r="E52"/>
      <c r="F52" s="291">
        <v>102</v>
      </c>
      <c r="G52" s="292">
        <v>0</v>
      </c>
      <c r="H52" s="312" t="s">
        <v>136</v>
      </c>
      <c r="I52"/>
      <c r="J52" s="291">
        <v>101</v>
      </c>
      <c r="K52" s="292">
        <v>0</v>
      </c>
      <c r="L52" s="312" t="s">
        <v>136</v>
      </c>
      <c r="N52" s="291">
        <v>110</v>
      </c>
      <c r="O52" s="292">
        <v>0</v>
      </c>
      <c r="P52" s="312" t="s">
        <v>136</v>
      </c>
      <c r="R52"/>
      <c r="S52"/>
      <c r="T52" s="1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</row>
    <row r="53" spans="1:36" ht="12.75" customHeight="1" x14ac:dyDescent="0.3">
      <c r="B53" s="293">
        <v>115</v>
      </c>
      <c r="C53" s="5">
        <v>0</v>
      </c>
      <c r="D53" s="313"/>
      <c r="E53"/>
      <c r="F53" s="293">
        <v>103</v>
      </c>
      <c r="G53" s="5">
        <v>0</v>
      </c>
      <c r="H53" s="313"/>
      <c r="I53"/>
      <c r="J53" s="293">
        <v>103</v>
      </c>
      <c r="K53" s="5">
        <v>0</v>
      </c>
      <c r="L53" s="313"/>
      <c r="N53" s="293">
        <v>120</v>
      </c>
      <c r="O53" s="5">
        <v>0</v>
      </c>
      <c r="P53" s="313"/>
      <c r="R53"/>
      <c r="S53"/>
      <c r="T53" s="12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</row>
    <row r="54" spans="1:36" ht="13.5" customHeight="1" x14ac:dyDescent="0.3">
      <c r="B54" s="293">
        <v>125</v>
      </c>
      <c r="C54" s="5">
        <v>0</v>
      </c>
      <c r="D54" s="313"/>
      <c r="E54"/>
      <c r="F54" s="293">
        <v>107</v>
      </c>
      <c r="G54" s="5">
        <v>0</v>
      </c>
      <c r="H54" s="313"/>
      <c r="I54"/>
      <c r="J54" s="293">
        <v>104</v>
      </c>
      <c r="K54" s="5">
        <v>0</v>
      </c>
      <c r="L54" s="313"/>
      <c r="N54" s="293">
        <v>134</v>
      </c>
      <c r="O54" s="5">
        <v>0</v>
      </c>
      <c r="P54" s="313"/>
      <c r="R54"/>
      <c r="S54"/>
      <c r="T54" s="12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</row>
    <row r="55" spans="1:36" x14ac:dyDescent="0.3">
      <c r="B55" s="293">
        <v>126</v>
      </c>
      <c r="C55" s="5">
        <v>0</v>
      </c>
      <c r="D55" s="313"/>
      <c r="E55"/>
      <c r="F55" s="293">
        <v>110</v>
      </c>
      <c r="G55" s="5">
        <v>0</v>
      </c>
      <c r="H55" s="313"/>
      <c r="I55"/>
      <c r="J55" s="293">
        <v>109</v>
      </c>
      <c r="K55" s="5">
        <v>0</v>
      </c>
      <c r="L55" s="313"/>
      <c r="N55" s="297">
        <v>138</v>
      </c>
      <c r="O55" s="189">
        <v>0</v>
      </c>
      <c r="P55" s="311"/>
      <c r="R55"/>
      <c r="S55"/>
      <c r="T55" s="12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</row>
    <row r="56" spans="1:36" ht="12.75" customHeight="1" x14ac:dyDescent="0.3">
      <c r="B56" s="293">
        <v>130</v>
      </c>
      <c r="C56" s="5">
        <v>0</v>
      </c>
      <c r="D56" s="313"/>
      <c r="E56"/>
      <c r="F56" s="293">
        <v>115</v>
      </c>
      <c r="G56" s="5">
        <v>0</v>
      </c>
      <c r="H56" s="313"/>
      <c r="I56"/>
      <c r="J56" s="293">
        <v>117</v>
      </c>
      <c r="K56" s="5">
        <v>0</v>
      </c>
      <c r="L56" s="313"/>
      <c r="N56" s="298">
        <v>101</v>
      </c>
      <c r="O56" s="188">
        <v>1</v>
      </c>
      <c r="P56" s="310" t="s">
        <v>137</v>
      </c>
      <c r="R56"/>
      <c r="S56"/>
      <c r="T56" s="12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</row>
    <row r="57" spans="1:36" ht="12.75" customHeight="1" x14ac:dyDescent="0.3">
      <c r="B57" s="293">
        <v>133</v>
      </c>
      <c r="C57" s="5">
        <v>0</v>
      </c>
      <c r="D57" s="313"/>
      <c r="E57"/>
      <c r="F57" s="293">
        <v>117</v>
      </c>
      <c r="G57" s="5">
        <v>0</v>
      </c>
      <c r="H57" s="313"/>
      <c r="I57"/>
      <c r="J57" s="293">
        <v>124</v>
      </c>
      <c r="K57" s="5">
        <v>0</v>
      </c>
      <c r="L57" s="313"/>
      <c r="N57" s="293">
        <v>103</v>
      </c>
      <c r="O57" s="5">
        <v>1</v>
      </c>
      <c r="P57" s="313"/>
      <c r="R57"/>
      <c r="S57"/>
      <c r="T57" s="12"/>
      <c r="U57" s="2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</row>
    <row r="58" spans="1:36" ht="12.75" customHeight="1" x14ac:dyDescent="0.3">
      <c r="B58" s="293">
        <v>142</v>
      </c>
      <c r="C58" s="5">
        <v>0</v>
      </c>
      <c r="D58" s="313"/>
      <c r="E58"/>
      <c r="F58" s="293">
        <v>120</v>
      </c>
      <c r="G58" s="5">
        <v>0</v>
      </c>
      <c r="H58" s="313"/>
      <c r="I58"/>
      <c r="J58" s="293">
        <v>142</v>
      </c>
      <c r="K58" s="5">
        <v>0</v>
      </c>
      <c r="L58" s="313"/>
      <c r="N58" s="293">
        <v>105</v>
      </c>
      <c r="O58" s="5">
        <v>1</v>
      </c>
      <c r="P58" s="313"/>
      <c r="R58"/>
      <c r="S58"/>
      <c r="T58" s="12"/>
      <c r="U58" s="2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</row>
    <row r="59" spans="1:36" ht="12.75" customHeight="1" x14ac:dyDescent="0.3">
      <c r="B59" s="297">
        <v>146</v>
      </c>
      <c r="C59" s="189">
        <v>0</v>
      </c>
      <c r="D59" s="311"/>
      <c r="E59"/>
      <c r="F59" s="293">
        <v>121</v>
      </c>
      <c r="G59" s="5">
        <v>0</v>
      </c>
      <c r="H59" s="313"/>
      <c r="I59"/>
      <c r="J59" s="293">
        <v>143</v>
      </c>
      <c r="K59" s="5">
        <v>0</v>
      </c>
      <c r="L59" s="313"/>
      <c r="N59" s="293">
        <v>111</v>
      </c>
      <c r="O59" s="5">
        <v>1</v>
      </c>
      <c r="P59" s="313"/>
      <c r="R59"/>
      <c r="S59"/>
      <c r="T59" s="12"/>
      <c r="U59" s="2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</row>
    <row r="60" spans="1:36" ht="12.75" customHeight="1" x14ac:dyDescent="0.3">
      <c r="B60" s="298">
        <v>101</v>
      </c>
      <c r="C60" s="188">
        <v>1</v>
      </c>
      <c r="D60" s="310" t="s">
        <v>137</v>
      </c>
      <c r="E60"/>
      <c r="F60" s="293">
        <v>125</v>
      </c>
      <c r="G60" s="5">
        <v>0</v>
      </c>
      <c r="H60" s="313"/>
      <c r="I60"/>
      <c r="J60" s="293">
        <v>147</v>
      </c>
      <c r="K60" s="5">
        <v>0</v>
      </c>
      <c r="L60" s="313"/>
      <c r="N60" s="293">
        <v>112</v>
      </c>
      <c r="O60" s="5">
        <v>1</v>
      </c>
      <c r="P60" s="313"/>
      <c r="R60"/>
      <c r="S60"/>
      <c r="T60" s="12"/>
      <c r="U60" s="2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</row>
    <row r="61" spans="1:36" ht="12.75" customHeight="1" x14ac:dyDescent="0.3">
      <c r="B61" s="293">
        <v>109</v>
      </c>
      <c r="C61" s="5">
        <v>1</v>
      </c>
      <c r="D61" s="313"/>
      <c r="E61"/>
      <c r="F61" s="293">
        <v>126</v>
      </c>
      <c r="G61" s="5">
        <v>0</v>
      </c>
      <c r="H61" s="313"/>
      <c r="I61"/>
      <c r="J61" s="297">
        <v>148</v>
      </c>
      <c r="K61" s="189">
        <v>0</v>
      </c>
      <c r="L61" s="311"/>
      <c r="N61" s="293">
        <v>115</v>
      </c>
      <c r="O61" s="5">
        <v>1</v>
      </c>
      <c r="P61" s="313"/>
      <c r="R61"/>
      <c r="S61"/>
      <c r="T61" s="12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</row>
    <row r="62" spans="1:36" ht="13.5" customHeight="1" x14ac:dyDescent="0.3">
      <c r="B62" s="293">
        <v>110</v>
      </c>
      <c r="C62" s="5">
        <v>1</v>
      </c>
      <c r="D62" s="313"/>
      <c r="E62"/>
      <c r="F62" s="293">
        <v>128</v>
      </c>
      <c r="G62" s="5">
        <v>0</v>
      </c>
      <c r="H62" s="313"/>
      <c r="I62"/>
      <c r="J62" s="298">
        <v>102</v>
      </c>
      <c r="K62" s="188">
        <v>1</v>
      </c>
      <c r="L62" s="310" t="s">
        <v>137</v>
      </c>
      <c r="N62" s="293">
        <v>121</v>
      </c>
      <c r="O62" s="5">
        <v>1</v>
      </c>
      <c r="P62" s="313"/>
      <c r="R62"/>
      <c r="S62"/>
      <c r="T62" s="1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</row>
    <row r="63" spans="1:36" ht="13.5" customHeight="1" x14ac:dyDescent="0.3">
      <c r="B63" s="293">
        <v>120</v>
      </c>
      <c r="C63" s="5">
        <v>1</v>
      </c>
      <c r="D63" s="313"/>
      <c r="E63"/>
      <c r="F63" s="293">
        <v>134</v>
      </c>
      <c r="G63" s="5">
        <v>0</v>
      </c>
      <c r="H63" s="313"/>
      <c r="I63"/>
      <c r="J63" s="293">
        <v>108</v>
      </c>
      <c r="K63" s="5">
        <v>1</v>
      </c>
      <c r="L63" s="313"/>
      <c r="N63" s="293">
        <v>143</v>
      </c>
      <c r="O63" s="5">
        <v>1</v>
      </c>
      <c r="P63" s="313"/>
      <c r="R63"/>
      <c r="S63"/>
      <c r="T63" s="12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</row>
    <row r="64" spans="1:36" x14ac:dyDescent="0.3">
      <c r="B64" s="293">
        <v>123</v>
      </c>
      <c r="C64" s="5">
        <v>1</v>
      </c>
      <c r="D64" s="313"/>
      <c r="E64"/>
      <c r="F64" s="293">
        <v>138</v>
      </c>
      <c r="G64" s="5">
        <v>0</v>
      </c>
      <c r="H64" s="313"/>
      <c r="I64"/>
      <c r="J64" s="293">
        <v>110</v>
      </c>
      <c r="K64" s="5">
        <v>1</v>
      </c>
      <c r="L64" s="313"/>
      <c r="N64" s="293">
        <v>146</v>
      </c>
      <c r="O64" s="5">
        <v>1</v>
      </c>
      <c r="P64" s="313"/>
      <c r="R64"/>
      <c r="S64"/>
      <c r="T64" s="12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</row>
    <row r="65" spans="2:36" ht="12.75" customHeight="1" x14ac:dyDescent="0.3">
      <c r="B65" s="293">
        <v>134</v>
      </c>
      <c r="C65" s="5">
        <v>1</v>
      </c>
      <c r="D65" s="313"/>
      <c r="E65"/>
      <c r="F65" s="293">
        <v>146</v>
      </c>
      <c r="G65" s="5">
        <v>0</v>
      </c>
      <c r="H65" s="313"/>
      <c r="I65"/>
      <c r="J65" s="293">
        <v>120</v>
      </c>
      <c r="K65" s="5">
        <v>1</v>
      </c>
      <c r="L65" s="313"/>
      <c r="N65" s="297">
        <v>147</v>
      </c>
      <c r="O65" s="189">
        <v>1</v>
      </c>
      <c r="P65" s="311"/>
      <c r="R65"/>
      <c r="S65"/>
      <c r="T65" s="12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</row>
    <row r="66" spans="2:36" ht="13.5" customHeight="1" x14ac:dyDescent="0.3">
      <c r="B66" s="293">
        <v>143</v>
      </c>
      <c r="C66" s="5">
        <v>1</v>
      </c>
      <c r="D66" s="313"/>
      <c r="E66"/>
      <c r="F66" s="305">
        <v>148</v>
      </c>
      <c r="G66" s="306">
        <v>0</v>
      </c>
      <c r="H66" s="311"/>
      <c r="I66"/>
      <c r="J66" s="293">
        <v>121</v>
      </c>
      <c r="K66" s="5">
        <v>1</v>
      </c>
      <c r="L66" s="313"/>
      <c r="N66" s="298">
        <v>102</v>
      </c>
      <c r="O66" s="188">
        <v>2</v>
      </c>
      <c r="P66" s="310" t="s">
        <v>138</v>
      </c>
      <c r="R66"/>
      <c r="S66"/>
      <c r="T66" s="12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</row>
    <row r="67" spans="2:36" ht="13.5" customHeight="1" x14ac:dyDescent="0.3">
      <c r="B67" s="293">
        <v>147</v>
      </c>
      <c r="C67" s="5">
        <v>1</v>
      </c>
      <c r="D67" s="313"/>
      <c r="E67"/>
      <c r="F67" s="298">
        <v>101</v>
      </c>
      <c r="G67" s="188">
        <v>1</v>
      </c>
      <c r="H67" s="310" t="s">
        <v>137</v>
      </c>
      <c r="I67"/>
      <c r="J67" s="293">
        <v>123</v>
      </c>
      <c r="K67" s="5">
        <v>1</v>
      </c>
      <c r="L67" s="313"/>
      <c r="N67" s="293">
        <v>109</v>
      </c>
      <c r="O67" s="5">
        <v>2</v>
      </c>
      <c r="P67" s="313"/>
      <c r="R67"/>
      <c r="S67"/>
      <c r="T67" s="12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</row>
    <row r="68" spans="2:36" ht="12.75" customHeight="1" x14ac:dyDescent="0.3">
      <c r="B68" s="297">
        <v>148</v>
      </c>
      <c r="C68" s="189">
        <v>1</v>
      </c>
      <c r="D68" s="311"/>
      <c r="E68"/>
      <c r="F68" s="293">
        <v>105</v>
      </c>
      <c r="G68" s="5">
        <v>1</v>
      </c>
      <c r="H68" s="313"/>
      <c r="I68"/>
      <c r="J68" s="293">
        <v>134</v>
      </c>
      <c r="K68" s="5">
        <v>1</v>
      </c>
      <c r="L68" s="313"/>
      <c r="N68" s="293">
        <v>131</v>
      </c>
      <c r="O68" s="5">
        <v>2</v>
      </c>
      <c r="P68" s="313"/>
      <c r="R68"/>
      <c r="S68"/>
      <c r="T68" s="12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</row>
    <row r="69" spans="2:36" ht="13.5" customHeight="1" x14ac:dyDescent="0.3">
      <c r="B69" s="298">
        <v>102</v>
      </c>
      <c r="C69" s="188">
        <v>2</v>
      </c>
      <c r="D69" s="310" t="s">
        <v>227</v>
      </c>
      <c r="E69"/>
      <c r="F69" s="293">
        <v>109</v>
      </c>
      <c r="G69" s="5">
        <v>1</v>
      </c>
      <c r="H69" s="313"/>
      <c r="I69"/>
      <c r="J69" s="297">
        <v>145</v>
      </c>
      <c r="K69" s="189">
        <v>1</v>
      </c>
      <c r="L69" s="311"/>
      <c r="N69" s="293">
        <v>133</v>
      </c>
      <c r="O69" s="5">
        <v>2</v>
      </c>
      <c r="P69" s="313"/>
      <c r="R69"/>
      <c r="S69"/>
      <c r="T69" s="12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</row>
    <row r="70" spans="2:36" x14ac:dyDescent="0.3">
      <c r="B70" s="293">
        <v>104</v>
      </c>
      <c r="C70" s="5">
        <v>2</v>
      </c>
      <c r="D70" s="313"/>
      <c r="E70"/>
      <c r="F70" s="293">
        <v>124</v>
      </c>
      <c r="G70" s="5">
        <v>1</v>
      </c>
      <c r="H70" s="313"/>
      <c r="I70"/>
      <c r="J70" s="298">
        <v>105</v>
      </c>
      <c r="K70" s="188">
        <v>2</v>
      </c>
      <c r="L70" s="310" t="s">
        <v>138</v>
      </c>
      <c r="N70" s="293">
        <v>145</v>
      </c>
      <c r="O70" s="5">
        <v>2</v>
      </c>
      <c r="P70" s="313"/>
      <c r="R70"/>
      <c r="S70"/>
      <c r="T70" s="12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</row>
    <row r="71" spans="2:36" x14ac:dyDescent="0.3">
      <c r="B71" s="293">
        <v>107</v>
      </c>
      <c r="C71" s="5">
        <v>2</v>
      </c>
      <c r="D71" s="313"/>
      <c r="E71"/>
      <c r="F71" s="293">
        <v>127</v>
      </c>
      <c r="G71" s="5">
        <v>1</v>
      </c>
      <c r="H71" s="313"/>
      <c r="I71"/>
      <c r="J71" s="293">
        <v>115</v>
      </c>
      <c r="K71" s="5">
        <v>2</v>
      </c>
      <c r="L71" s="313"/>
      <c r="N71" s="297">
        <v>148</v>
      </c>
      <c r="O71" s="189">
        <v>2</v>
      </c>
      <c r="P71" s="311"/>
      <c r="R71"/>
      <c r="S71"/>
      <c r="T71" s="12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</row>
    <row r="72" spans="2:36" x14ac:dyDescent="0.3">
      <c r="B72" s="293">
        <v>111</v>
      </c>
      <c r="C72" s="5">
        <v>2</v>
      </c>
      <c r="D72" s="313"/>
      <c r="E72"/>
      <c r="F72" s="293">
        <v>130</v>
      </c>
      <c r="G72" s="5">
        <v>1</v>
      </c>
      <c r="H72" s="313"/>
      <c r="I72"/>
      <c r="J72" s="293">
        <v>127</v>
      </c>
      <c r="K72" s="5">
        <v>2</v>
      </c>
      <c r="L72" s="313"/>
      <c r="N72" s="298">
        <v>107</v>
      </c>
      <c r="O72" s="188">
        <v>3</v>
      </c>
      <c r="P72" s="310" t="s">
        <v>139</v>
      </c>
      <c r="R72"/>
      <c r="S72"/>
      <c r="T72" s="1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</row>
    <row r="73" spans="2:36" ht="12.75" customHeight="1" x14ac:dyDescent="0.3">
      <c r="B73" s="293">
        <v>128</v>
      </c>
      <c r="C73" s="5">
        <v>2</v>
      </c>
      <c r="D73" s="313"/>
      <c r="E73"/>
      <c r="F73" s="293">
        <v>142</v>
      </c>
      <c r="G73" s="5">
        <v>1</v>
      </c>
      <c r="H73" s="313"/>
      <c r="I73"/>
      <c r="J73" s="293">
        <v>130</v>
      </c>
      <c r="K73" s="5">
        <v>2</v>
      </c>
      <c r="L73" s="313"/>
      <c r="N73" s="293">
        <v>124</v>
      </c>
      <c r="O73" s="5">
        <v>3</v>
      </c>
      <c r="P73" s="313"/>
      <c r="R73"/>
      <c r="S73"/>
      <c r="T73" s="12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</row>
    <row r="74" spans="2:36" ht="12.75" customHeight="1" x14ac:dyDescent="0.3">
      <c r="B74" s="293">
        <v>138</v>
      </c>
      <c r="C74" s="5">
        <v>2</v>
      </c>
      <c r="D74" s="313"/>
      <c r="E74"/>
      <c r="F74" s="297">
        <v>143</v>
      </c>
      <c r="G74" s="189">
        <v>1</v>
      </c>
      <c r="H74" s="311"/>
      <c r="I74"/>
      <c r="J74" s="297">
        <v>146</v>
      </c>
      <c r="K74" s="189">
        <v>2</v>
      </c>
      <c r="L74" s="311"/>
      <c r="N74" s="293">
        <v>125</v>
      </c>
      <c r="O74" s="5">
        <v>3</v>
      </c>
      <c r="P74" s="313"/>
      <c r="R74"/>
      <c r="S74"/>
      <c r="T74" s="12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</row>
    <row r="75" spans="2:36" ht="13.5" customHeight="1" x14ac:dyDescent="0.3">
      <c r="B75" s="297">
        <v>145</v>
      </c>
      <c r="C75" s="189">
        <v>2</v>
      </c>
      <c r="D75" s="311"/>
      <c r="E75"/>
      <c r="F75" s="298">
        <v>111</v>
      </c>
      <c r="G75" s="188">
        <v>2</v>
      </c>
      <c r="H75" s="310" t="s">
        <v>138</v>
      </c>
      <c r="I75"/>
      <c r="J75" s="298">
        <v>107</v>
      </c>
      <c r="K75" s="188">
        <v>3</v>
      </c>
      <c r="L75" s="310" t="s">
        <v>139</v>
      </c>
      <c r="N75" s="293">
        <v>126</v>
      </c>
      <c r="O75" s="5">
        <v>3</v>
      </c>
      <c r="P75" s="313"/>
      <c r="R75"/>
      <c r="S75"/>
      <c r="T75" s="12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</row>
    <row r="76" spans="2:36" ht="13.5" customHeight="1" x14ac:dyDescent="0.3">
      <c r="B76" s="298">
        <v>105</v>
      </c>
      <c r="C76" s="188">
        <v>3</v>
      </c>
      <c r="D76" s="310" t="s">
        <v>228</v>
      </c>
      <c r="E76"/>
      <c r="F76" s="293">
        <v>131</v>
      </c>
      <c r="G76" s="5">
        <v>2</v>
      </c>
      <c r="H76" s="313"/>
      <c r="I76"/>
      <c r="J76" s="293">
        <v>112</v>
      </c>
      <c r="K76" s="5">
        <v>3</v>
      </c>
      <c r="L76" s="313"/>
      <c r="N76" s="297">
        <v>142</v>
      </c>
      <c r="O76" s="189">
        <v>3</v>
      </c>
      <c r="P76" s="311"/>
      <c r="R76"/>
      <c r="S76"/>
      <c r="T76" s="12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</row>
    <row r="77" spans="2:36" ht="12.75" customHeight="1" x14ac:dyDescent="0.3">
      <c r="B77" s="293">
        <v>117</v>
      </c>
      <c r="C77" s="5">
        <v>3</v>
      </c>
      <c r="D77" s="313"/>
      <c r="E77"/>
      <c r="F77" s="293">
        <v>145</v>
      </c>
      <c r="G77" s="5">
        <v>2</v>
      </c>
      <c r="H77" s="313"/>
      <c r="I77"/>
      <c r="J77" s="293">
        <v>125</v>
      </c>
      <c r="K77" s="5">
        <v>3</v>
      </c>
      <c r="L77" s="313"/>
      <c r="N77" s="298">
        <v>104</v>
      </c>
      <c r="O77" s="188">
        <v>4</v>
      </c>
      <c r="P77" s="310" t="s">
        <v>140</v>
      </c>
      <c r="R77"/>
      <c r="S77"/>
      <c r="T77" s="12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</row>
    <row r="78" spans="2:36" ht="12.75" customHeight="1" x14ac:dyDescent="0.3">
      <c r="B78" s="293">
        <v>121</v>
      </c>
      <c r="C78" s="5">
        <v>3</v>
      </c>
      <c r="D78" s="313"/>
      <c r="E78"/>
      <c r="F78" s="305">
        <v>147</v>
      </c>
      <c r="G78" s="306">
        <v>2</v>
      </c>
      <c r="H78" s="311"/>
      <c r="I78"/>
      <c r="J78" s="293">
        <v>128</v>
      </c>
      <c r="K78" s="5">
        <v>3</v>
      </c>
      <c r="L78" s="313"/>
      <c r="N78" s="293">
        <v>127</v>
      </c>
      <c r="O78" s="5">
        <v>4</v>
      </c>
      <c r="P78" s="313"/>
      <c r="R78"/>
      <c r="S78"/>
      <c r="T78" s="12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</row>
    <row r="79" spans="2:36" ht="13.5" customHeight="1" x14ac:dyDescent="0.3">
      <c r="B79" s="293">
        <v>124</v>
      </c>
      <c r="C79" s="5">
        <v>3</v>
      </c>
      <c r="D79" s="313"/>
      <c r="E79"/>
      <c r="F79" s="298">
        <v>108</v>
      </c>
      <c r="G79" s="188">
        <v>3</v>
      </c>
      <c r="H79" s="310" t="s">
        <v>228</v>
      </c>
      <c r="I79"/>
      <c r="J79" s="297">
        <v>131</v>
      </c>
      <c r="K79" s="189">
        <v>3</v>
      </c>
      <c r="L79" s="311"/>
      <c r="M79"/>
      <c r="N79" s="297">
        <v>130</v>
      </c>
      <c r="O79" s="189">
        <v>4</v>
      </c>
      <c r="P79" s="311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</row>
    <row r="80" spans="2:36" x14ac:dyDescent="0.3">
      <c r="B80" s="297">
        <v>127</v>
      </c>
      <c r="C80" s="189">
        <v>3</v>
      </c>
      <c r="D80" s="311"/>
      <c r="E80"/>
      <c r="F80" s="293">
        <v>112</v>
      </c>
      <c r="G80" s="5">
        <v>3</v>
      </c>
      <c r="H80" s="313"/>
      <c r="I80"/>
      <c r="J80" s="298">
        <v>111</v>
      </c>
      <c r="K80" s="188">
        <v>4</v>
      </c>
      <c r="L80" s="310" t="s">
        <v>140</v>
      </c>
      <c r="M80"/>
      <c r="N80" s="299">
        <v>128</v>
      </c>
      <c r="O80" s="131">
        <v>5</v>
      </c>
      <c r="P80" s="307" t="s">
        <v>141</v>
      </c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</row>
    <row r="81" spans="2:36" ht="12.9" thickBot="1" x14ac:dyDescent="0.35">
      <c r="B81" s="298">
        <v>108</v>
      </c>
      <c r="C81" s="188">
        <v>4</v>
      </c>
      <c r="D81" s="310" t="s">
        <v>229</v>
      </c>
      <c r="E81"/>
      <c r="F81" s="297">
        <v>123</v>
      </c>
      <c r="G81" s="189">
        <v>3</v>
      </c>
      <c r="H81" s="311"/>
      <c r="I81"/>
      <c r="J81" s="297">
        <v>126</v>
      </c>
      <c r="K81" s="189">
        <v>4</v>
      </c>
      <c r="L81" s="311"/>
      <c r="M81"/>
      <c r="N81" s="294">
        <v>108</v>
      </c>
      <c r="O81" s="295">
        <v>7</v>
      </c>
      <c r="P81" s="303" t="s">
        <v>232</v>
      </c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</row>
    <row r="82" spans="2:36" ht="13.5" customHeight="1" x14ac:dyDescent="0.3">
      <c r="B82" s="293">
        <v>112</v>
      </c>
      <c r="C82" s="5">
        <v>4</v>
      </c>
      <c r="D82" s="313"/>
      <c r="E82"/>
      <c r="F82" s="299">
        <v>104</v>
      </c>
      <c r="G82" s="131">
        <v>4</v>
      </c>
      <c r="H82" s="300" t="s">
        <v>229</v>
      </c>
      <c r="I82"/>
      <c r="J82" s="299">
        <v>133</v>
      </c>
      <c r="K82" s="131">
        <v>5</v>
      </c>
      <c r="L82" s="300" t="s">
        <v>141</v>
      </c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</row>
    <row r="83" spans="2:36" ht="13.5" customHeight="1" thickBot="1" x14ac:dyDescent="0.35">
      <c r="B83" s="294">
        <v>131</v>
      </c>
      <c r="C83" s="295">
        <v>4</v>
      </c>
      <c r="D83" s="316"/>
      <c r="E83"/>
      <c r="F83" s="294">
        <v>133</v>
      </c>
      <c r="G83" s="295">
        <v>7</v>
      </c>
      <c r="H83" s="296" t="s">
        <v>230</v>
      </c>
      <c r="I83"/>
      <c r="J83" s="294">
        <v>138</v>
      </c>
      <c r="K83" s="295">
        <v>6</v>
      </c>
      <c r="L83" s="296" t="s">
        <v>232</v>
      </c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</row>
    <row r="84" spans="2:36" x14ac:dyDescent="0.3"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</row>
    <row r="85" spans="2:36" x14ac:dyDescent="0.3"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</row>
    <row r="86" spans="2:36" x14ac:dyDescent="0.3"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</row>
    <row r="87" spans="2:36" x14ac:dyDescent="0.3"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</row>
    <row r="88" spans="2:36" ht="13.5" customHeight="1" x14ac:dyDescent="0.3"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</row>
    <row r="89" spans="2:36" ht="12.75" customHeight="1" x14ac:dyDescent="0.3"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</row>
    <row r="90" spans="2:36" ht="13.5" customHeight="1" x14ac:dyDescent="0.3"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</row>
    <row r="91" spans="2:36" x14ac:dyDescent="0.3"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</row>
    <row r="92" spans="2:36" x14ac:dyDescent="0.3"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</row>
    <row r="93" spans="2:36" ht="13.5" customHeight="1" x14ac:dyDescent="0.3"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</row>
    <row r="94" spans="2:36" x14ac:dyDescent="0.3"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</row>
    <row r="95" spans="2:36" x14ac:dyDescent="0.3"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</row>
    <row r="96" spans="2:36" x14ac:dyDescent="0.3">
      <c r="F96"/>
      <c r="G96"/>
      <c r="H96"/>
      <c r="R96"/>
      <c r="S96"/>
      <c r="T96"/>
    </row>
  </sheetData>
  <sortState xmlns:xlrd2="http://schemas.microsoft.com/office/spreadsheetml/2017/richdata2" ref="N52:O81">
    <sortCondition ref="O52:O81"/>
  </sortState>
  <mergeCells count="32">
    <mergeCell ref="H79:H81"/>
    <mergeCell ref="L52:L61"/>
    <mergeCell ref="L62:L69"/>
    <mergeCell ref="L70:L74"/>
    <mergeCell ref="L75:L79"/>
    <mergeCell ref="D69:D75"/>
    <mergeCell ref="D76:D80"/>
    <mergeCell ref="D81:D83"/>
    <mergeCell ref="B46:T46"/>
    <mergeCell ref="B49:D49"/>
    <mergeCell ref="B50:D50"/>
    <mergeCell ref="F49:H49"/>
    <mergeCell ref="F50:H50"/>
    <mergeCell ref="J49:L49"/>
    <mergeCell ref="N49:P49"/>
    <mergeCell ref="N50:P50"/>
    <mergeCell ref="J50:L50"/>
    <mergeCell ref="D52:D59"/>
    <mergeCell ref="H52:H66"/>
    <mergeCell ref="H67:H74"/>
    <mergeCell ref="H75:H78"/>
    <mergeCell ref="D35:D40"/>
    <mergeCell ref="D6:D9"/>
    <mergeCell ref="D15:D18"/>
    <mergeCell ref="D24:D29"/>
    <mergeCell ref="D60:D68"/>
    <mergeCell ref="L80:L81"/>
    <mergeCell ref="P52:P55"/>
    <mergeCell ref="P56:P65"/>
    <mergeCell ref="P66:P71"/>
    <mergeCell ref="P72:P76"/>
    <mergeCell ref="P77:P79"/>
  </mergeCells>
  <conditionalFormatting sqref="AM5:AM11 E6:AJ9 AL12:AL13 AM14:AM18 E15:AJ18 E24:AK29 E35:AK40">
    <cfRule type="cellIs" dxfId="2" priority="16" operator="greaterThanOrEqual">
      <formula>3</formula>
    </cfRule>
    <cfRule type="cellIs" dxfId="1" priority="17" operator="greaterThanOrEqual">
      <formula>2</formula>
    </cfRule>
    <cfRule type="cellIs" dxfId="0" priority="18" operator="greaterThanOrEqual">
      <formula>1</formula>
    </cfRule>
  </conditionalFormatting>
  <pageMargins left="0.7" right="0.7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rightToLeft="1" workbookViewId="0">
      <selection activeCell="F13" sqref="F13"/>
    </sheetView>
  </sheetViews>
  <sheetFormatPr defaultRowHeight="12.45" x14ac:dyDescent="0.3"/>
  <sheetData/>
  <phoneticPr fontId="6" type="noConversion"/>
  <pageMargins left="0.75" right="0.75" top="1" bottom="1" header="0.5" footer="0.5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129"/>
  <sheetViews>
    <sheetView workbookViewId="0">
      <selection activeCell="I7" sqref="I7"/>
    </sheetView>
  </sheetViews>
  <sheetFormatPr defaultRowHeight="12.45" x14ac:dyDescent="0.3"/>
  <cols>
    <col min="1" max="1" width="18.69140625" style="3" customWidth="1"/>
  </cols>
  <sheetData>
    <row r="1" spans="1:1" x14ac:dyDescent="0.3">
      <c r="A1" s="1"/>
    </row>
    <row r="10" spans="1:1" x14ac:dyDescent="0.3">
      <c r="A10" s="22"/>
    </row>
    <row r="21" spans="1:1" x14ac:dyDescent="0.3">
      <c r="A21" s="28"/>
    </row>
    <row r="32" spans="1:1" x14ac:dyDescent="0.3">
      <c r="A32" s="29"/>
    </row>
    <row r="34" spans="1:1" x14ac:dyDescent="0.3">
      <c r="A34" s="30"/>
    </row>
    <row r="35" spans="1:1" x14ac:dyDescent="0.3">
      <c r="A35" s="30"/>
    </row>
    <row r="36" spans="1:1" x14ac:dyDescent="0.3">
      <c r="A36" s="29"/>
    </row>
    <row r="37" spans="1:1" x14ac:dyDescent="0.3">
      <c r="A37" s="29"/>
    </row>
    <row r="39" spans="1:1" x14ac:dyDescent="0.3">
      <c r="A39" s="22"/>
    </row>
    <row r="40" spans="1:1" x14ac:dyDescent="0.3">
      <c r="A40" s="22"/>
    </row>
    <row r="63" spans="1:1" x14ac:dyDescent="0.3">
      <c r="A63" s="29"/>
    </row>
    <row r="64" spans="1:1" x14ac:dyDescent="0.3">
      <c r="A64" s="29"/>
    </row>
    <row r="66" spans="1:1" x14ac:dyDescent="0.3">
      <c r="A66" s="22"/>
    </row>
    <row r="67" spans="1:1" x14ac:dyDescent="0.3">
      <c r="A67" s="22"/>
    </row>
    <row r="93" spans="1:1" x14ac:dyDescent="0.3">
      <c r="A93" s="29"/>
    </row>
    <row r="94" spans="1:1" x14ac:dyDescent="0.3">
      <c r="A94" s="29"/>
    </row>
    <row r="95" spans="1:1" x14ac:dyDescent="0.3">
      <c r="A95" s="29"/>
    </row>
    <row r="96" spans="1:1" x14ac:dyDescent="0.3">
      <c r="A96" s="29"/>
    </row>
    <row r="97" spans="1:1" x14ac:dyDescent="0.3">
      <c r="A97" s="29"/>
    </row>
    <row r="98" spans="1:1" x14ac:dyDescent="0.3">
      <c r="A98" s="29"/>
    </row>
    <row r="99" spans="1:1" x14ac:dyDescent="0.3">
      <c r="A99" s="29"/>
    </row>
    <row r="101" spans="1:1" x14ac:dyDescent="0.3">
      <c r="A101" s="22"/>
    </row>
    <row r="102" spans="1:1" x14ac:dyDescent="0.3">
      <c r="A102" s="22"/>
    </row>
    <row r="114" spans="1:1" x14ac:dyDescent="0.3">
      <c r="A114" s="29"/>
    </row>
    <row r="115" spans="1:1" x14ac:dyDescent="0.3">
      <c r="A115" s="29"/>
    </row>
    <row r="116" spans="1:1" x14ac:dyDescent="0.3">
      <c r="A116" s="29"/>
    </row>
    <row r="117" spans="1:1" x14ac:dyDescent="0.3">
      <c r="A117" s="29"/>
    </row>
    <row r="118" spans="1:1" x14ac:dyDescent="0.3">
      <c r="A118" s="22"/>
    </row>
    <row r="119" spans="1:1" x14ac:dyDescent="0.3">
      <c r="A119" s="22"/>
    </row>
    <row r="127" spans="1:1" x14ac:dyDescent="0.3">
      <c r="A127" s="29"/>
    </row>
    <row r="129" spans="1:1" x14ac:dyDescent="0.3">
      <c r="A129" s="1"/>
    </row>
  </sheetData>
  <phoneticPr fontId="6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7</vt:i4>
      </vt:variant>
    </vt:vector>
  </HeadingPairs>
  <TitlesOfParts>
    <vt:vector size="7" baseType="lpstr">
      <vt:lpstr>1</vt:lpstr>
      <vt:lpstr>2</vt:lpstr>
      <vt:lpstr>3</vt:lpstr>
      <vt:lpstr>4</vt:lpstr>
      <vt:lpstr>summary and ranking</vt:lpstr>
      <vt:lpstr>גיליון6</vt:lpstr>
      <vt:lpstr>גיליון5</vt:lpstr>
    </vt:vector>
  </TitlesOfParts>
  <Company>Maccabi HealthCare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rajuan_n</dc:creator>
  <cp:lastModifiedBy>itay</cp:lastModifiedBy>
  <cp:lastPrinted>2013-04-04T15:41:43Z</cp:lastPrinted>
  <dcterms:created xsi:type="dcterms:W3CDTF">2012-01-09T11:10:35Z</dcterms:created>
  <dcterms:modified xsi:type="dcterms:W3CDTF">2023-06-06T12:39:54Z</dcterms:modified>
</cp:coreProperties>
</file>